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struções" sheetId="1" r:id="rId4"/>
    <sheet state="visible" name="2. Definições" sheetId="2" r:id="rId5"/>
    <sheet state="visible" name="3. Triagem" sheetId="3" r:id="rId6"/>
    <sheet state="visible" name="4. Análises" sheetId="4" r:id="rId7"/>
    <sheet state="visible" name="5. Melhore seu processo" sheetId="5" r:id="rId8"/>
    <sheet state="hidden" name="Dados - ocultar" sheetId="6" r:id="rId9"/>
  </sheets>
  <definedNames>
    <definedName hidden="1" localSheetId="2" name="_xlnm._FilterDatabase">'3. Triagem'!$B$6:$P$105</definedName>
  </definedNames>
  <calcPr/>
</workbook>
</file>

<file path=xl/sharedStrings.xml><?xml version="1.0" encoding="utf-8"?>
<sst xmlns="http://schemas.openxmlformats.org/spreadsheetml/2006/main" count="170" uniqueCount="131">
  <si>
    <t>Planilha de Triagem de Candidatos 2.0</t>
  </si>
  <si>
    <t>Sobre a Gupy</t>
  </si>
  <si>
    <t>1. Instruções</t>
  </si>
  <si>
    <t>Boas-vindas à Planilha de Triagem de Candidatos 2.0. Nesta aba você aprenderá como utilizá-la para extrair os melhores resultados. Vamos lá!</t>
  </si>
  <si>
    <t>2. Definições</t>
  </si>
  <si>
    <r>
      <rPr>
        <rFont val="Roboto"/>
        <color theme="1"/>
      </rPr>
      <t xml:space="preserve">Na aba </t>
    </r>
    <r>
      <rPr>
        <rFont val="Roboto"/>
        <b/>
        <color theme="1"/>
      </rPr>
      <t>DEFINIÇÕES</t>
    </r>
    <r>
      <rPr>
        <rFont val="Roboto"/>
        <color theme="1"/>
      </rPr>
      <t>, insira as informações básicas da vaga na primeira parte da página. Depois, acrescente quais serão as etapas desse processo, os critérios de avaliação e defina qual é o peso de cada critério para a vaga.</t>
    </r>
  </si>
  <si>
    <r>
      <rPr>
        <rFont val="Arial"/>
        <color rgb="FF13335F"/>
      </rPr>
      <t xml:space="preserve">Imagine aplicar filtros de seleção a partir de critérios estabelecidos por você com a ajuda de tecnologia especializada? Com a ferramenta de </t>
    </r>
    <r>
      <rPr>
        <rFont val="Arial"/>
        <b/>
        <color rgb="FF13335F"/>
      </rPr>
      <t>Recrutamento e Seleção da Gupy</t>
    </r>
    <r>
      <rPr>
        <rFont val="Arial"/>
        <color rgb="FF13335F"/>
      </rPr>
      <t xml:space="preserve">, as pessoas candidatas às suas vagas são indicadasde acordo com a proximidade do perfil ideal traçado.
Economize tempo e acelere suas contratações de forma estratégica. </t>
    </r>
    <r>
      <rPr>
        <rFont val="Arial"/>
        <b/>
        <color rgb="FF13335F"/>
      </rPr>
      <t>Converse com um de nossos especialistas e saiba mais sobre como a Gupy pode te ajudar!</t>
    </r>
    <r>
      <rPr>
        <rFont val="Arial"/>
        <color rgb="FF13335F"/>
      </rPr>
      <t xml:space="preserve">
</t>
    </r>
  </si>
  <si>
    <t>3. Triagem - Notas</t>
  </si>
  <si>
    <r>
      <rPr>
        <rFont val="Roboto"/>
        <color theme="1"/>
      </rPr>
      <t xml:space="preserve">Na aba </t>
    </r>
    <r>
      <rPr>
        <rFont val="Roboto"/>
        <b/>
        <color theme="1"/>
      </rPr>
      <t xml:space="preserve">TRIAGEM </t>
    </r>
    <r>
      <rPr>
        <rFont val="Roboto"/>
        <color theme="1"/>
      </rPr>
      <t>você fará toda a gestão dos candidatos. Você pode inserir nome, e-mail e colocar um link para o currículo, por exemplo. Depois pode também dar uma nota para cada critério que definiu na etapa anterior. Todas essas informações te ajudarão a encontrar os(as) candidatos(as) mais qualificados(as).</t>
    </r>
  </si>
  <si>
    <t>3. Triagem - Seleção</t>
  </si>
  <si>
    <r>
      <rPr>
        <rFont val="Roboto"/>
        <color theme="1"/>
      </rPr>
      <t xml:space="preserve">Aplique filtros e ordene as candidatuas com base em critérios específicos ou na nota final para idenficar quem são as pessoas mais alinhadas. Além disso, você pode filtrar aqueles que você já reprovou ou filtrar por etapas específicas. Utilize a coluna </t>
    </r>
    <r>
      <rPr>
        <rFont val="Roboto"/>
        <b/>
        <color theme="1"/>
      </rPr>
      <t xml:space="preserve">ETAPAS </t>
    </r>
    <r>
      <rPr>
        <rFont val="Roboto"/>
        <color theme="1"/>
      </rPr>
      <t>para movimentar os candidatos para as etapas seguintes.</t>
    </r>
  </si>
  <si>
    <t>4. Análises</t>
  </si>
  <si>
    <r>
      <rPr>
        <rFont val="Roboto"/>
        <color theme="1"/>
      </rPr>
      <t xml:space="preserve">Depois de contratar, é hora de aprender com seus indicadores. Na aba </t>
    </r>
    <r>
      <rPr>
        <rFont val="Roboto"/>
        <b/>
        <color theme="1"/>
      </rPr>
      <t xml:space="preserve">ANÁLISES </t>
    </r>
    <r>
      <rPr>
        <rFont val="Roboto"/>
        <color theme="1"/>
      </rPr>
      <t>você poderá ver o engajamento dos candidatos nas etapas, a média de cada um dos critérios, o tempo de fechamento da vaga, entre outros KPIs.</t>
    </r>
  </si>
  <si>
    <t>Quero agendar uma demonstração!</t>
  </si>
  <si>
    <t>5. Melhore seu processo</t>
  </si>
  <si>
    <t>Duplique esta planlha para quantas vagas você quiser gerenciar. Para te dar mais um gás no seu processo, selecionamos dois materiais gratuitos que vão te ajudar a otimizar este processo. Além disso, separamos um espaço para você conhecer a plataforma Gupy.</t>
  </si>
  <si>
    <t>Lembre-se: a planilha contém fórmulas que, se alteradas, irão afetar a performance da ferramenta.</t>
  </si>
  <si>
    <t xml:space="preserve">        Planilha de Triagem de Candidatos 2.0</t>
  </si>
  <si>
    <t>Contrate com a Gupy</t>
  </si>
  <si>
    <t>Definições da Vaga</t>
  </si>
  <si>
    <t>Escolha o nome e outros detalhes da vaga.</t>
  </si>
  <si>
    <t>Dê um nome para sua vaga</t>
  </si>
  <si>
    <t>Desenvolvedor Front-end</t>
  </si>
  <si>
    <t>Qual a data de abertura da vaga?</t>
  </si>
  <si>
    <t>Qual a área/setor da vaga?</t>
  </si>
  <si>
    <t>Marketing</t>
  </si>
  <si>
    <t>Nº de posições para a vaga:</t>
  </si>
  <si>
    <t>Agora defina quais serão as etapas da vaga</t>
  </si>
  <si>
    <t>Nome da etapa</t>
  </si>
  <si>
    <t>Descrição da etapa</t>
  </si>
  <si>
    <t>Etapa 1:</t>
  </si>
  <si>
    <t>Exemplo: Triagem de Currículos</t>
  </si>
  <si>
    <t>Nesta etapa serão avaliados os currículos dos candidatos, passando para a próxima etapa apenas aqueles que cumprirem os requisitos desejados.</t>
  </si>
  <si>
    <t>Etapa 2:</t>
  </si>
  <si>
    <t>Exemplo: Teste de inglês</t>
  </si>
  <si>
    <t>Avaliação de teste de inglês que será enviado para o candidato realizar.</t>
  </si>
  <si>
    <t>Etapa 3:</t>
  </si>
  <si>
    <t>Exemplo: Entrevista</t>
  </si>
  <si>
    <t>Entrevista estruturada a ser realizada.</t>
  </si>
  <si>
    <t>Etapa 4:</t>
  </si>
  <si>
    <t>Exemplo: Contratação</t>
  </si>
  <si>
    <t>Candidato contratado e em processo de onboarding.</t>
  </si>
  <si>
    <t>Etapa 5:</t>
  </si>
  <si>
    <t>Etapa 6:</t>
  </si>
  <si>
    <t>Etapa 7:</t>
  </si>
  <si>
    <t>Etapa 8:</t>
  </si>
  <si>
    <t>Agora, defina os critérios da vaga e seus pesos.</t>
  </si>
  <si>
    <t>Nome do critério</t>
  </si>
  <si>
    <t>Peso do critério</t>
  </si>
  <si>
    <t>Descrição do critério</t>
  </si>
  <si>
    <t>Critério 1:</t>
  </si>
  <si>
    <t>Exemplo: Relevância do currículo</t>
  </si>
  <si>
    <t>Critério 2:</t>
  </si>
  <si>
    <t>Exemplo: Inovação</t>
  </si>
  <si>
    <t>Critério 3:</t>
  </si>
  <si>
    <t>Exemplo: Protividade</t>
  </si>
  <si>
    <t>Critério 4:</t>
  </si>
  <si>
    <t>Exemplo: Organização</t>
  </si>
  <si>
    <t>Critério 5:</t>
  </si>
  <si>
    <t>Exemplo: Trabalho em equipe</t>
  </si>
  <si>
    <t>Critério 6:</t>
  </si>
  <si>
    <t>Critério 7:</t>
  </si>
  <si>
    <t>Critério 8:</t>
  </si>
  <si>
    <t xml:space="preserve">           Planilha de Triagem de Candidatos 2.0</t>
  </si>
  <si>
    <t>Triagem e Gestão de Candidatos</t>
  </si>
  <si>
    <t>Vaga:</t>
  </si>
  <si>
    <t>ID</t>
  </si>
  <si>
    <t>Nome do Candidato</t>
  </si>
  <si>
    <t>Email do Candidato</t>
  </si>
  <si>
    <t>Link para  Currículo</t>
  </si>
  <si>
    <t>Etapa Atual do Candidato</t>
  </si>
  <si>
    <t>Relevância do Currículo</t>
  </si>
  <si>
    <t>Exemplo: Proatividade</t>
  </si>
  <si>
    <t>Exemplo: Trabalho em Equipe</t>
  </si>
  <si>
    <t>–</t>
  </si>
  <si>
    <t>Nota Final do Candidato</t>
  </si>
  <si>
    <t>Status do Candidato</t>
  </si>
  <si>
    <t>Roberto</t>
  </si>
  <si>
    <t>roberto@exemplo.com.br</t>
  </si>
  <si>
    <t>Aprovado</t>
  </si>
  <si>
    <t>Letícia</t>
  </si>
  <si>
    <t>leticia@exemplo.com.br</t>
  </si>
  <si>
    <t>Em Avaliação</t>
  </si>
  <si>
    <t>Ana</t>
  </si>
  <si>
    <t>ana@exemplo.com.br</t>
  </si>
  <si>
    <t>João</t>
  </si>
  <si>
    <t>joao@exemplo.com.br</t>
  </si>
  <si>
    <t>Ronaldo</t>
  </si>
  <si>
    <t>ronaldo@exemplo.com.br</t>
  </si>
  <si>
    <t>Reprovado</t>
  </si>
  <si>
    <t>Maurício</t>
  </si>
  <si>
    <t>mauricio@exemplo.com.br</t>
  </si>
  <si>
    <t>Larissa</t>
  </si>
  <si>
    <t>larissa@exemplo.com.br</t>
  </si>
  <si>
    <t>Carla</t>
  </si>
  <si>
    <t>carla@exemplo.com.br</t>
  </si>
  <si>
    <t>Ryan</t>
  </si>
  <si>
    <t>Ryan@exemplo.com.br</t>
  </si>
  <si>
    <t>Está precisando avaliar mais de 100 candidatos nas suas vagas? Não tem planilha que faça milagre para isso!
A plataforma de Recrutamento e Seleção da Gupy pode te ajudar a contratar de forma mais assertiva e rápida.</t>
  </si>
  <si>
    <t>AGENDAR DEMONSTRAÇÃO</t>
  </si>
  <si>
    <t>Análises da Vaga</t>
  </si>
  <si>
    <t>Confira as principais informações e indicadores da sua vaga</t>
  </si>
  <si>
    <t>Data de fechamento da vaga:</t>
  </si>
  <si>
    <t>Número de posições na vaga:</t>
  </si>
  <si>
    <t>Número de candidatos:</t>
  </si>
  <si>
    <t>SLA de fechamento da vaga:</t>
  </si>
  <si>
    <t>Candidatos/posições na vaga:</t>
  </si>
  <si>
    <t>Número de aprovados:</t>
  </si>
  <si>
    <t>Funil de contratação</t>
  </si>
  <si>
    <t>Etapas do processo</t>
  </si>
  <si>
    <t>Candidatos que passaram na etapa</t>
  </si>
  <si>
    <t>Conversão da etapa</t>
  </si>
  <si>
    <t>Critérios da vaga</t>
  </si>
  <si>
    <t>Média das notas</t>
  </si>
  <si>
    <t>Nota final</t>
  </si>
  <si>
    <t>Contrate a pessoa que sua empresa precisa com agilidade</t>
  </si>
  <si>
    <r>
      <rPr>
        <rFont val="Inter"/>
        <color theme="1"/>
        <sz val="12.0"/>
      </rPr>
      <t xml:space="preserve">Imagine ler e avaliar todos os currículos que sua empresa recebe em apenas 1 segundo, de forma </t>
    </r>
    <r>
      <rPr>
        <rFont val="Inter"/>
        <b/>
        <color theme="1"/>
        <sz val="12.0"/>
      </rPr>
      <t>automática, assertiva e com base nos mesmos critérios</t>
    </r>
    <r>
      <rPr>
        <rFont val="Inter"/>
        <color theme="1"/>
        <sz val="12.0"/>
      </rPr>
      <t xml:space="preserve">. 
É isso que a Gaia, </t>
    </r>
    <r>
      <rPr>
        <rFont val="Inter"/>
        <b/>
        <color theme="1"/>
        <sz val="12.0"/>
      </rPr>
      <t>inteligência artificial da Gupy</t>
    </r>
    <r>
      <rPr>
        <rFont val="Inter"/>
        <color theme="1"/>
        <sz val="12.0"/>
      </rPr>
      <t xml:space="preserve">, faz para a sua equipe! Tenha uma aliada no seu trabalho diário para que você tenha mais tempo para se dedicar ao que é mais estratégico.
</t>
    </r>
    <r>
      <rPr>
        <rFont val="Inter"/>
        <b/>
        <color theme="1"/>
        <sz val="12.0"/>
      </rPr>
      <t xml:space="preserve">• 80% dos contratados com a ferramenta Gupy estavam nas 10 primeiras posições;
• Reduza em mais de 50% o tempo de fechamento de vagas;
• Mais de 1.000 empresas de todos os portes e segmentos confiam na Gupy.
</t>
    </r>
    <r>
      <rPr>
        <rFont val="Inter"/>
        <color theme="1"/>
        <sz val="12.0"/>
      </rPr>
      <t>Agende uma demonstração sem compromisso e conheça a plataforma.</t>
    </r>
  </si>
  <si>
    <t>Quero conhecer a Gupy</t>
  </si>
  <si>
    <t>Outros materiais que vão ajudar você no recrutamento e seleção</t>
  </si>
  <si>
    <t>Descubra a eficiência operacional do seu recrutamento e como melhorá-la</t>
  </si>
  <si>
    <t>Avaliação de fit cultural: modelo com 20 perguntas para usar no recrutamento</t>
  </si>
  <si>
    <t>Notas possíveis</t>
  </si>
  <si>
    <t>Pesos possíveis</t>
  </si>
  <si>
    <t>Status Contratado</t>
  </si>
  <si>
    <t>Em avaliação</t>
  </si>
  <si>
    <t>Datas</t>
  </si>
  <si>
    <t>etapas:</t>
  </si>
  <si>
    <t>Pesos critérios</t>
  </si>
  <si>
    <t>nota máx</t>
  </si>
  <si>
    <t>criterio:</t>
  </si>
  <si>
    <t>Nota Final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</si>
</sst>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39">
    <font>
      <sz val="10.0"/>
      <color rgb="FF000000"/>
      <name val="Arial"/>
    </font>
    <font>
      <b/>
      <sz val="18.0"/>
      <color rgb="FFFFFFFF"/>
      <name val="Spectral"/>
    </font>
    <font>
      <color theme="1"/>
      <name val="Arial"/>
    </font>
    <font>
      <b/>
      <sz val="18.0"/>
      <color rgb="FF27ADD9"/>
      <name val="Spectral"/>
    </font>
    <font/>
    <font>
      <color theme="1"/>
      <name val="Roboto"/>
    </font>
    <font>
      <color rgb="FF13335F"/>
      <name val="Arial"/>
    </font>
    <font>
      <b/>
      <u/>
      <sz val="12.0"/>
      <color rgb="FF27ADD9"/>
    </font>
    <font>
      <color theme="1"/>
      <name val="Spectral"/>
    </font>
    <font>
      <b/>
      <sz val="24.0"/>
      <color rgb="FFFFFFFF"/>
      <name val="Spectral"/>
    </font>
    <font>
      <u/>
      <sz val="8.0"/>
      <color rgb="FF13335F"/>
      <name val="Inter"/>
    </font>
    <font>
      <color theme="1"/>
      <name val="Inter"/>
    </font>
    <font>
      <b/>
      <sz val="16.0"/>
      <color theme="1"/>
      <name val="Inter"/>
    </font>
    <font>
      <b/>
      <color theme="1"/>
      <name val="Inter"/>
    </font>
    <font>
      <u/>
      <color rgb="FF13335F"/>
      <name val="Inter"/>
    </font>
    <font>
      <b/>
      <sz val="12.0"/>
      <color theme="1"/>
      <name val="Inter"/>
    </font>
    <font>
      <sz val="12.0"/>
      <color theme="1"/>
      <name val="Inter"/>
    </font>
    <font>
      <color rgb="FFFFFFFF"/>
      <name val="Inter"/>
    </font>
    <font>
      <sz val="9.0"/>
      <color rgb="FFFFFFFF"/>
      <name val="Inter"/>
    </font>
    <font>
      <b/>
      <sz val="10.0"/>
      <color rgb="FF000000"/>
      <name val="Inter"/>
    </font>
    <font>
      <sz val="18.0"/>
      <color theme="1"/>
      <name val="Inter"/>
    </font>
    <font>
      <sz val="15.0"/>
      <color theme="1"/>
      <name val="Inter"/>
    </font>
    <font>
      <u/>
      <sz val="24.0"/>
      <color rgb="FFFFFFFF"/>
      <name val="Inter"/>
    </font>
    <font>
      <u/>
      <sz val="24.0"/>
      <color rgb="FFFFFFFF"/>
      <name val="Inter"/>
    </font>
    <font>
      <sz val="11.0"/>
      <color rgb="FF000000"/>
      <name val="Inter"/>
    </font>
    <font>
      <sz val="10.0"/>
      <color theme="1"/>
      <name val="Inter"/>
    </font>
    <font>
      <sz val="10.0"/>
      <color rgb="FF000000"/>
      <name val="Inter"/>
    </font>
    <font>
      <b/>
      <sz val="20.0"/>
      <color theme="1"/>
      <name val="Inter"/>
    </font>
    <font>
      <b/>
      <sz val="12.0"/>
      <color rgb="FF000000"/>
      <name val="Inter"/>
    </font>
    <font>
      <u/>
      <color rgb="FF1155CC"/>
      <name val="Arial"/>
    </font>
    <font>
      <u/>
      <color rgb="FFFFFFFF"/>
      <name val="Arial"/>
    </font>
    <font>
      <b/>
      <sz val="19.0"/>
      <color rgb="FFFFFFFF"/>
      <name val="Inter"/>
    </font>
    <font>
      <u/>
      <color rgb="FFFFFFFF"/>
    </font>
    <font>
      <b/>
      <sz val="18.0"/>
      <color theme="1"/>
      <name val="Inter"/>
    </font>
    <font>
      <u/>
      <color rgb="FF1155CC"/>
      <name val="Arial"/>
    </font>
    <font>
      <u/>
      <color rgb="FFFFFFFF"/>
    </font>
    <font>
      <u/>
      <color rgb="FFFFFFFF"/>
    </font>
    <font>
      <sz val="11.0"/>
      <color theme="1"/>
      <name val="Calibri"/>
    </font>
    <font>
      <sz val="11.0"/>
      <color rgb="FF000000"/>
      <name val="Inconsolata"/>
    </font>
  </fonts>
  <fills count="10">
    <fill>
      <patternFill patternType="none"/>
    </fill>
    <fill>
      <patternFill patternType="lightGray"/>
    </fill>
    <fill>
      <patternFill patternType="solid">
        <fgColor rgb="FF13335F"/>
        <bgColor rgb="FF13335F"/>
      </patternFill>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rgb="FF27ADD9"/>
        <bgColor rgb="FF27ADD9"/>
      </patternFill>
    </fill>
    <fill>
      <patternFill patternType="solid">
        <fgColor rgb="FF6197E2"/>
        <bgColor rgb="FF6197E2"/>
      </patternFill>
    </fill>
    <fill>
      <patternFill patternType="solid">
        <fgColor theme="9"/>
        <bgColor theme="9"/>
      </patternFill>
    </fill>
    <fill>
      <patternFill patternType="solid">
        <fgColor rgb="FFCEE2FF"/>
        <bgColor rgb="FFCEE2FF"/>
      </patternFill>
    </fill>
  </fills>
  <borders count="70">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D9D9D9"/>
      </left>
      <top style="thin">
        <color rgb="FFD9D9D9"/>
      </top>
    </border>
    <border>
      <top style="thin">
        <color rgb="FFD9D9D9"/>
      </top>
    </border>
    <border>
      <right style="thin">
        <color rgb="FFD9D9D9"/>
      </right>
      <top style="thin">
        <color rgb="FFD9D9D9"/>
      </top>
    </border>
    <border>
      <right style="thin">
        <color rgb="FFFFFFFF"/>
      </right>
      <top style="thin">
        <color rgb="FFFFFFFF"/>
      </top>
      <bottom style="thin">
        <color rgb="FFFFFFFF"/>
      </bottom>
    </border>
    <border>
      <top style="thin">
        <color rgb="FFFFFFFF"/>
      </top>
    </border>
    <border>
      <left style="thin">
        <color rgb="FFD9D9D9"/>
      </left>
      <bottom style="thin">
        <color rgb="FFD9D9D9"/>
      </bottom>
    </border>
    <border>
      <bottom style="thin">
        <color rgb="FFD9D9D9"/>
      </bottom>
    </border>
    <border>
      <right style="thin">
        <color rgb="FFD9D9D9"/>
      </right>
      <bottom style="thin">
        <color rgb="FFD9D9D9"/>
      </bottom>
    </border>
    <border>
      <left style="dotted">
        <color rgb="FF27ADD9"/>
      </left>
      <top style="dotted">
        <color rgb="FF27ADD9"/>
      </top>
    </border>
    <border>
      <top style="dotted">
        <color rgb="FF27ADD9"/>
      </top>
    </border>
    <border>
      <right style="dotted">
        <color rgb="FF27ADD9"/>
      </right>
      <top style="dotted">
        <color rgb="FF27ADD9"/>
      </top>
    </border>
    <border>
      <left style="dotted">
        <color rgb="FF27ADD9"/>
      </left>
    </border>
    <border>
      <right style="dotted">
        <color rgb="FF27ADD9"/>
      </right>
    </border>
    <border>
      <left style="dotted">
        <color rgb="FF27ADD9"/>
      </left>
      <bottom style="dotted">
        <color rgb="FF27ADD9"/>
      </bottom>
    </border>
    <border>
      <bottom style="dotted">
        <color rgb="FF27ADD9"/>
      </bottom>
    </border>
    <border>
      <right style="dotted">
        <color rgb="FF27ADD9"/>
      </right>
      <bottom style="dotted">
        <color rgb="FF27ADD9"/>
      </bottom>
    </border>
    <border>
      <left style="thin">
        <color rgb="FFFFFFFF"/>
      </left>
      <right style="thin">
        <color rgb="FFFFFFFF"/>
      </right>
      <bottom style="thin">
        <color rgb="FFFFFFFF"/>
      </bottom>
    </border>
    <border>
      <left style="thin">
        <color rgb="FFFFFFFF"/>
      </left>
      <bottom style="thin">
        <color rgb="FFFFFFFF"/>
      </bottom>
    </border>
    <border>
      <bottom style="thin">
        <color rgb="FFFFFFFF"/>
      </bottom>
    </border>
    <border>
      <right style="thin">
        <color rgb="FFFFFFFF"/>
      </right>
      <bottom style="thin">
        <color rgb="FFFFFFFF"/>
      </bottom>
    </border>
    <border>
      <right style="medium">
        <color rgb="FFFFFFFF"/>
      </right>
    </border>
    <border>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ttom style="medium">
        <color rgb="FFFFFFFF"/>
      </bottom>
    </border>
    <border>
      <right style="medium">
        <color rgb="FFFFFFFF"/>
      </right>
      <top style="medium">
        <color rgb="FFFFFFFF"/>
      </top>
      <bottom style="medium">
        <color rgb="FFFFFFFF"/>
      </bottom>
    </border>
    <border>
      <left style="thin">
        <color rgb="FFFFFFFF"/>
      </left>
      <right style="thin">
        <color rgb="FFFFFFFF"/>
      </right>
      <top style="thin">
        <color rgb="FFFFFFFF"/>
      </top>
      <bottom style="medium">
        <color rgb="FF13335F"/>
      </bottom>
    </border>
    <border>
      <left style="thin">
        <color rgb="FFFFFFFF"/>
      </left>
      <bottom style="medium">
        <color rgb="FF13335F"/>
      </bottom>
    </border>
    <border>
      <left style="thin">
        <color rgb="FFFFFFFF"/>
      </left>
      <right style="thin">
        <color rgb="FFFFFFFF"/>
      </right>
    </border>
    <border>
      <left style="thin">
        <color rgb="FFFFFFFF"/>
      </left>
      <top style="thin">
        <color rgb="FFFFFFFF"/>
      </top>
      <bottom style="medium">
        <color rgb="FF13335F"/>
      </bottom>
    </border>
    <border>
      <top style="thin">
        <color rgb="FFFFFFFF"/>
      </top>
      <bottom style="medium">
        <color rgb="FF13335F"/>
      </bottom>
    </border>
    <border>
      <right style="thin">
        <color rgb="FFFFFFFF"/>
      </right>
      <top style="thin">
        <color rgb="FFFFFFFF"/>
      </top>
      <bottom style="medium">
        <color rgb="FF13335F"/>
      </bottom>
    </border>
    <border>
      <top style="thin">
        <color rgb="FFFFFFFF"/>
      </top>
      <bottom style="thin">
        <color rgb="FFFFFFFF"/>
      </bottom>
    </border>
    <border>
      <left style="thin">
        <color rgb="FFFFFFFF"/>
      </left>
      <top style="thin">
        <color rgb="FFFFFFFF"/>
      </top>
    </border>
    <border>
      <right style="thin">
        <color rgb="FFFFFFFF"/>
      </right>
      <top style="thin">
        <color rgb="FFFFFFFF"/>
      </top>
    </border>
    <border>
      <left style="thin">
        <color rgb="FFFFFFFF"/>
      </left>
      <right style="medium">
        <color rgb="FF13335F"/>
      </right>
      <top style="thin">
        <color rgb="FFFFFFFF"/>
      </top>
      <bottom style="thin">
        <color rgb="FFFFFFFF"/>
      </bottom>
    </border>
    <border>
      <bottom style="medium">
        <color rgb="FF13335F"/>
      </bottom>
    </border>
    <border>
      <right style="medium">
        <color rgb="FF13335F"/>
      </right>
    </border>
    <border>
      <right style="medium">
        <color rgb="FFFFFFFF"/>
      </right>
      <top style="thin">
        <color rgb="FFFFFFFF"/>
      </top>
    </border>
    <border>
      <left style="medium">
        <color rgb="FFFFFFFF"/>
      </left>
      <right style="medium">
        <color rgb="FFFFFFFF"/>
      </right>
      <bottom style="medium">
        <color rgb="FFFFFFFF"/>
      </bottom>
    </border>
    <border>
      <left style="medium">
        <color rgb="FFFFFFFF"/>
      </left>
      <right style="medium">
        <color rgb="FFFFFFFF"/>
      </right>
    </border>
    <border>
      <left style="thin">
        <color rgb="FFFFFFFF"/>
      </left>
    </border>
    <border>
      <left style="medium">
        <color rgb="FFFFFFFF"/>
      </left>
      <top style="medium">
        <color rgb="FFFFFFFF"/>
      </top>
      <bottom style="medium">
        <color rgb="FFFFFFFF"/>
      </bottom>
    </border>
    <border>
      <left style="thin">
        <color rgb="FFEFEFEF"/>
      </left>
      <top style="thin">
        <color rgb="FFEFEFEF"/>
      </top>
    </border>
    <border>
      <top style="thin">
        <color rgb="FFEFEFEF"/>
      </top>
    </border>
    <border>
      <right style="thin">
        <color rgb="FFEFEFEF"/>
      </right>
      <top style="thin">
        <color rgb="FFEFEFEF"/>
      </top>
    </border>
    <border>
      <left style="thin">
        <color rgb="FFEFEFEF"/>
      </left>
    </border>
    <border>
      <right style="thin">
        <color rgb="FFEFEFEF"/>
      </right>
    </border>
    <border>
      <left style="thin">
        <color rgb="FFEFEFEF"/>
      </left>
      <bottom style="thin">
        <color rgb="FFFFFFFF"/>
      </bottom>
    </border>
    <border>
      <right style="thin">
        <color rgb="FFEFEFEF"/>
      </right>
      <bottom style="thin">
        <color rgb="FFFFFFFF"/>
      </bottom>
    </border>
    <border>
      <left style="thin">
        <color rgb="FFEFEFEF"/>
      </left>
      <bottom style="thin">
        <color rgb="FFEFEFEF"/>
      </bottom>
    </border>
    <border>
      <bottom style="thin">
        <color rgb="FFEFEFEF"/>
      </bottom>
    </border>
    <border>
      <right style="thin">
        <color rgb="FFEFEFEF"/>
      </right>
      <bottom style="thin">
        <color rgb="FFEFEFEF"/>
      </bottom>
    </border>
    <border>
      <left style="thin">
        <color rgb="FFFFFFFF"/>
      </left>
      <bottom style="medium">
        <color rgb="FFFFFFFF"/>
      </bottom>
    </border>
    <border>
      <left style="medium">
        <color rgb="FFFFFFFF"/>
      </left>
      <right style="medium">
        <color rgb="FFFFFFFF"/>
      </right>
      <top style="medium">
        <color rgb="FFFFFFFF"/>
      </top>
    </border>
    <border>
      <left style="thin">
        <color rgb="FFCCCCCC"/>
      </left>
      <top style="thin">
        <color rgb="FFCCCCCC"/>
      </top>
    </border>
    <border>
      <top style="thin">
        <color rgb="FFCCCCCC"/>
      </top>
    </border>
    <border>
      <right style="thin">
        <color rgb="FFCCCCCC"/>
      </right>
      <top style="thin">
        <color rgb="FFCCCCCC"/>
      </top>
    </border>
    <border>
      <left style="thin">
        <color rgb="FFCCCCCC"/>
      </left>
    </border>
    <border>
      <right style="thin">
        <color rgb="FFCCCCCC"/>
      </right>
    </border>
    <border>
      <left style="thin">
        <color rgb="FFCCCCCC"/>
      </left>
      <bottom style="thin">
        <color rgb="FFCCCCCC"/>
      </bottom>
    </border>
    <border>
      <bottom style="thin">
        <color rgb="FFCCCCCC"/>
      </bottom>
    </border>
    <border>
      <right style="thin">
        <color rgb="FFCCCCCC"/>
      </right>
      <bottom style="thin">
        <color rgb="FFCCCCCC"/>
      </bottom>
    </border>
    <border>
      <right style="thin">
        <color rgb="FFFFFFFF"/>
      </right>
    </border>
    <border>
      <top style="medium">
        <color rgb="FFFFFFFF"/>
      </top>
      <bottom style="medium">
        <color rgb="FFFFFFFF"/>
      </bottom>
    </border>
    <border>
      <left style="medium">
        <color rgb="FFFFFFFF"/>
      </left>
    </border>
    <border>
      <left style="medium">
        <color rgb="FFFFFFFF"/>
      </left>
      <bottom style="medium">
        <color rgb="FFFFFFFF"/>
      </bottom>
    </border>
  </borders>
  <cellStyleXfs count="1">
    <xf borderId="0" fillId="0" fontId="0" numFmtId="0" applyAlignment="1" applyFont="1"/>
  </cellStyleXfs>
  <cellXfs count="181">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2" fontId="1" numFmtId="0" xfId="0" applyAlignment="1" applyFont="1">
      <alignment horizontal="center" readingOrder="0" vertical="center"/>
    </xf>
    <xf borderId="1" fillId="0" fontId="2" numFmtId="0" xfId="0" applyBorder="1" applyFont="1"/>
    <xf borderId="2" fillId="0" fontId="2" numFmtId="0" xfId="0" applyBorder="1" applyFont="1"/>
    <xf borderId="3" fillId="0" fontId="2" numFmtId="0" xfId="0" applyBorder="1" applyFont="1"/>
    <xf borderId="4" fillId="3" fontId="3" numFmtId="0" xfId="0" applyAlignment="1" applyBorder="1" applyFill="1" applyFont="1">
      <alignment horizontal="center" readingOrder="0" vertical="center"/>
    </xf>
    <xf borderId="5" fillId="0" fontId="4" numFmtId="0" xfId="0" applyBorder="1" applyFont="1"/>
    <xf borderId="6" fillId="0" fontId="4" numFmtId="0" xfId="0" applyBorder="1" applyFont="1"/>
    <xf borderId="7" fillId="0" fontId="2" numFmtId="0" xfId="0" applyBorder="1" applyFont="1"/>
    <xf borderId="4" fillId="3" fontId="3" numFmtId="0" xfId="0" applyAlignment="1" applyBorder="1" applyFont="1">
      <alignment horizontal="left" readingOrder="0" vertical="center"/>
    </xf>
    <xf borderId="4" fillId="0" fontId="5" numFmtId="0" xfId="0" applyAlignment="1" applyBorder="1" applyFont="1">
      <alignment horizontal="left" readingOrder="0" shrinkToFit="0" vertical="center" wrapText="1"/>
    </xf>
    <xf borderId="8" fillId="0" fontId="2" numFmtId="0" xfId="0" applyBorder="1" applyFont="1"/>
    <xf borderId="9" fillId="0" fontId="4" numFmtId="0" xfId="0" applyBorder="1" applyFont="1"/>
    <xf borderId="10" fillId="0" fontId="4" numFmtId="0" xfId="0" applyBorder="1" applyFont="1"/>
    <xf borderId="11" fillId="0" fontId="4" numFmtId="0" xfId="0" applyBorder="1" applyFont="1"/>
    <xf borderId="12" fillId="0" fontId="6" numFmtId="0" xfId="0" applyAlignment="1" applyBorder="1" applyFont="1">
      <alignment horizontal="center" readingOrder="0" shrinkToFit="0" vertical="center" wrapText="1"/>
    </xf>
    <xf borderId="13" fillId="0" fontId="4" numFmtId="0" xfId="0" applyBorder="1" applyFont="1"/>
    <xf borderId="14" fillId="0" fontId="4" numFmtId="0" xfId="0" applyBorder="1" applyFont="1"/>
    <xf borderId="15" fillId="0" fontId="4" numFmtId="0" xfId="0" applyBorder="1" applyFont="1"/>
    <xf borderId="16" fillId="0" fontId="4" numFmtId="0" xfId="0" applyBorder="1" applyFont="1"/>
    <xf borderId="15" fillId="0" fontId="7" numFmtId="0" xfId="0" applyAlignment="1" applyBorder="1" applyFont="1">
      <alignment horizontal="center" readingOrder="0" vertical="center"/>
    </xf>
    <xf borderId="17" fillId="0" fontId="2" numFmtId="0" xfId="0" applyBorder="1" applyFont="1"/>
    <xf borderId="18" fillId="0" fontId="2" numFmtId="0" xfId="0" applyBorder="1" applyFont="1"/>
    <xf borderId="19" fillId="0" fontId="2" numFmtId="0" xfId="0" applyBorder="1" applyFont="1"/>
    <xf borderId="20" fillId="0" fontId="2" numFmtId="0" xfId="0" applyBorder="1" applyFont="1"/>
    <xf borderId="21" fillId="0" fontId="8" numFmtId="0" xfId="0" applyAlignment="1" applyBorder="1" applyFont="1">
      <alignment horizontal="center" readingOrder="0"/>
    </xf>
    <xf borderId="22" fillId="0" fontId="4" numFmtId="0" xfId="0" applyBorder="1" applyFont="1"/>
    <xf borderId="23" fillId="0" fontId="4" numFmtId="0" xfId="0" applyBorder="1" applyFont="1"/>
    <xf borderId="0" fillId="2" fontId="9" numFmtId="0" xfId="0" applyAlignment="1" applyFont="1">
      <alignment horizontal="center" readingOrder="0" vertical="center"/>
    </xf>
    <xf borderId="0" fillId="2" fontId="10" numFmtId="0" xfId="0" applyAlignment="1" applyFont="1">
      <alignment horizontal="center" readingOrder="0" vertical="center"/>
    </xf>
    <xf borderId="24" fillId="2" fontId="9" numFmtId="0" xfId="0" applyAlignment="1" applyBorder="1" applyFont="1">
      <alignment horizontal="center" readingOrder="0" vertical="center"/>
    </xf>
    <xf borderId="25" fillId="0" fontId="4" numFmtId="0" xfId="0" applyBorder="1" applyFont="1"/>
    <xf borderId="26" fillId="2" fontId="9" numFmtId="0" xfId="0" applyAlignment="1" applyBorder="1" applyFont="1">
      <alignment horizontal="center" readingOrder="0" vertical="center"/>
    </xf>
    <xf borderId="20" fillId="0" fontId="11" numFmtId="0" xfId="0" applyAlignment="1" applyBorder="1" applyFont="1">
      <alignment vertical="center"/>
    </xf>
    <xf borderId="20" fillId="0" fontId="11" numFmtId="0" xfId="0" applyAlignment="1" applyBorder="1" applyFont="1">
      <alignment readingOrder="0" vertical="center"/>
    </xf>
    <xf borderId="21" fillId="0" fontId="11" numFmtId="0" xfId="0" applyAlignment="1" applyBorder="1" applyFont="1">
      <alignment vertical="center"/>
    </xf>
    <xf borderId="27" fillId="4" fontId="11" numFmtId="0" xfId="0" applyAlignment="1" applyBorder="1" applyFill="1" applyFont="1">
      <alignment vertical="center"/>
    </xf>
    <xf borderId="1" fillId="0" fontId="11" numFmtId="0" xfId="0" applyAlignment="1" applyBorder="1" applyFont="1">
      <alignment vertical="center"/>
    </xf>
    <xf borderId="1" fillId="0" fontId="12" numFmtId="0" xfId="0" applyAlignment="1" applyBorder="1" applyFont="1">
      <alignment readingOrder="0" vertical="center"/>
    </xf>
    <xf borderId="3" fillId="0" fontId="11" numFmtId="0" xfId="0" applyAlignment="1" applyBorder="1" applyFont="1">
      <alignment vertical="center"/>
    </xf>
    <xf borderId="27" fillId="0" fontId="11" numFmtId="0" xfId="0" applyAlignment="1" applyBorder="1" applyFont="1">
      <alignment vertical="center"/>
    </xf>
    <xf borderId="28" fillId="4" fontId="11" numFmtId="0" xfId="0" applyAlignment="1" applyBorder="1" applyFont="1">
      <alignment vertical="center"/>
    </xf>
    <xf borderId="29" fillId="0" fontId="11" numFmtId="0" xfId="0" applyAlignment="1" applyBorder="1" applyFont="1">
      <alignment readingOrder="0" vertical="center"/>
    </xf>
    <xf borderId="29" fillId="0" fontId="11" numFmtId="0" xfId="0" applyAlignment="1" applyBorder="1" applyFont="1">
      <alignment vertical="center"/>
    </xf>
    <xf borderId="30" fillId="0" fontId="11" numFmtId="0" xfId="0" applyAlignment="1" applyBorder="1" applyFont="1">
      <alignment vertical="center"/>
    </xf>
    <xf borderId="31" fillId="0" fontId="11" numFmtId="0" xfId="0" applyAlignment="1" applyBorder="1" applyFont="1">
      <alignment vertical="center"/>
    </xf>
    <xf borderId="1" fillId="0" fontId="13" numFmtId="0" xfId="0" applyAlignment="1" applyBorder="1" applyFont="1">
      <alignment readingOrder="0" vertical="center"/>
    </xf>
    <xf borderId="32" fillId="5" fontId="11" numFmtId="0" xfId="0" applyAlignment="1" applyBorder="1" applyFill="1" applyFont="1">
      <alignment horizontal="center" readingOrder="0" vertical="center"/>
    </xf>
    <xf borderId="33" fillId="0" fontId="4" numFmtId="0" xfId="0" applyBorder="1" applyFont="1"/>
    <xf borderId="27" fillId="0" fontId="11" numFmtId="0" xfId="0" applyAlignment="1" applyBorder="1" applyFont="1">
      <alignment horizontal="center" readingOrder="0" vertical="center"/>
    </xf>
    <xf borderId="7" fillId="0" fontId="13" numFmtId="0" xfId="0" applyAlignment="1" applyBorder="1" applyFont="1">
      <alignment readingOrder="0" vertical="center"/>
    </xf>
    <xf borderId="32" fillId="5" fontId="11" numFmtId="164" xfId="0" applyAlignment="1" applyBorder="1" applyFont="1" applyNumberFormat="1">
      <alignment horizontal="center" readingOrder="0" vertical="center"/>
    </xf>
    <xf borderId="34" fillId="0" fontId="4" numFmtId="0" xfId="0" applyBorder="1" applyFont="1"/>
    <xf borderId="1" fillId="0" fontId="11" numFmtId="0" xfId="0" applyAlignment="1" applyBorder="1" applyFont="1">
      <alignment readingOrder="0" vertical="center"/>
    </xf>
    <xf borderId="3" fillId="0" fontId="13" numFmtId="0" xfId="0" applyAlignment="1" applyBorder="1" applyFont="1">
      <alignment horizontal="center" readingOrder="0" vertical="center"/>
    </xf>
    <xf borderId="35" fillId="0" fontId="4" numFmtId="0" xfId="0" applyBorder="1" applyFont="1"/>
    <xf borderId="7" fillId="0" fontId="4" numFmtId="0" xfId="0" applyBorder="1" applyFont="1"/>
    <xf borderId="1" fillId="0" fontId="13" numFmtId="0" xfId="0" applyAlignment="1" applyBorder="1" applyFont="1">
      <alignment horizontal="center" readingOrder="0" vertical="center"/>
    </xf>
    <xf borderId="32" fillId="5" fontId="11" numFmtId="0" xfId="0" applyAlignment="1" applyBorder="1" applyFont="1">
      <alignment horizontal="center" readingOrder="0" shrinkToFit="0" vertical="center" wrapText="1"/>
    </xf>
    <xf borderId="32" fillId="5" fontId="11" numFmtId="0" xfId="0" applyAlignment="1" applyBorder="1" applyFont="1">
      <alignment horizontal="center" vertical="center"/>
    </xf>
    <xf borderId="32" fillId="5" fontId="11" numFmtId="0" xfId="0" applyAlignment="1" applyBorder="1" applyFont="1">
      <alignment vertical="center"/>
    </xf>
    <xf borderId="1" fillId="0" fontId="11" numFmtId="0" xfId="0" applyBorder="1" applyFont="1"/>
    <xf borderId="27" fillId="4" fontId="11" numFmtId="0" xfId="0" applyAlignment="1" applyBorder="1" applyFont="1">
      <alignment horizontal="center" readingOrder="0" vertical="center"/>
    </xf>
    <xf borderId="1" fillId="5" fontId="11" numFmtId="0" xfId="0" applyAlignment="1" applyBorder="1" applyFont="1">
      <alignment horizontal="center" readingOrder="0" vertical="center"/>
    </xf>
    <xf borderId="27" fillId="4" fontId="11" numFmtId="0" xfId="0" applyAlignment="1" applyBorder="1" applyFont="1">
      <alignment horizontal="center" vertical="center"/>
    </xf>
    <xf borderId="20" fillId="0" fontId="11" numFmtId="0" xfId="0" applyAlignment="1" applyBorder="1" applyFont="1">
      <alignment horizontal="center" vertical="center"/>
    </xf>
    <xf borderId="20" fillId="0" fontId="11" numFmtId="0" xfId="0" applyAlignment="1" applyBorder="1" applyFont="1">
      <alignment horizontal="center"/>
    </xf>
    <xf borderId="21" fillId="0" fontId="11" numFmtId="0" xfId="0" applyAlignment="1" applyBorder="1" applyFont="1">
      <alignment horizontal="center" vertical="center"/>
    </xf>
    <xf borderId="29" fillId="5" fontId="11" numFmtId="0" xfId="0" applyAlignment="1" applyBorder="1" applyFont="1">
      <alignment horizontal="center" readingOrder="0" vertical="center"/>
    </xf>
    <xf borderId="0" fillId="2" fontId="14" numFmtId="0" xfId="0" applyAlignment="1" applyFont="1">
      <alignment horizontal="center" readingOrder="0" vertical="center"/>
    </xf>
    <xf borderId="0" fillId="2" fontId="11" numFmtId="0" xfId="0" applyFont="1"/>
    <xf borderId="20" fillId="0" fontId="11" numFmtId="0" xfId="0" applyAlignment="1" applyBorder="1" applyFont="1">
      <alignment horizontal="left"/>
    </xf>
    <xf borderId="20" fillId="0" fontId="12" numFmtId="0" xfId="0" applyAlignment="1" applyBorder="1" applyFont="1">
      <alignment horizontal="left" readingOrder="0"/>
    </xf>
    <xf borderId="20" fillId="0" fontId="11" numFmtId="0" xfId="0" applyBorder="1" applyFont="1"/>
    <xf borderId="20" fillId="0" fontId="15" numFmtId="0" xfId="0" applyAlignment="1" applyBorder="1" applyFont="1">
      <alignment horizontal="right" readingOrder="0" vertical="center"/>
    </xf>
    <xf borderId="20" fillId="0" fontId="16" numFmtId="0" xfId="0" applyAlignment="1" applyBorder="1" applyFont="1">
      <alignment vertical="center"/>
    </xf>
    <xf borderId="1" fillId="0" fontId="11" numFmtId="0" xfId="0" applyAlignment="1" applyBorder="1" applyFont="1">
      <alignment horizontal="left"/>
    </xf>
    <xf borderId="1" fillId="0" fontId="12" numFmtId="0" xfId="0" applyAlignment="1" applyBorder="1" applyFont="1">
      <alignment horizontal="left" readingOrder="0"/>
    </xf>
    <xf borderId="3" fillId="0" fontId="11" numFmtId="0" xfId="0" applyBorder="1" applyFont="1"/>
    <xf borderId="27" fillId="0" fontId="2" numFmtId="0" xfId="0" applyBorder="1" applyFont="1"/>
    <xf borderId="7" fillId="0" fontId="15" numFmtId="0" xfId="0" applyAlignment="1" applyBorder="1" applyFont="1">
      <alignment horizontal="right" readingOrder="0" vertical="center"/>
    </xf>
    <xf borderId="1" fillId="5" fontId="16" numFmtId="0" xfId="0" applyAlignment="1" applyBorder="1" applyFont="1">
      <alignment vertical="center"/>
    </xf>
    <xf borderId="1" fillId="5" fontId="11" numFmtId="0" xfId="0" applyBorder="1" applyFont="1"/>
    <xf borderId="1" fillId="0" fontId="11" numFmtId="0" xfId="0" applyAlignment="1" applyBorder="1" applyFont="1">
      <alignment horizontal="center" vertical="center"/>
    </xf>
    <xf borderId="1" fillId="0" fontId="11" numFmtId="0" xfId="0" applyAlignment="1" applyBorder="1" applyFont="1">
      <alignment horizontal="center"/>
    </xf>
    <xf borderId="1" fillId="0" fontId="11" numFmtId="0" xfId="0" applyAlignment="1" applyBorder="1" applyFont="1">
      <alignment horizontal="center" shrinkToFit="0" vertical="center" wrapText="1"/>
    </xf>
    <xf borderId="1" fillId="2" fontId="17" numFmtId="0" xfId="0" applyAlignment="1" applyBorder="1" applyFont="1">
      <alignment horizontal="center" readingOrder="0" shrinkToFit="0" vertical="center" wrapText="1"/>
    </xf>
    <xf borderId="1" fillId="2" fontId="18" numFmtId="0" xfId="0" applyAlignment="1" applyBorder="1" applyFont="1">
      <alignment horizontal="center" readingOrder="0" shrinkToFit="0" vertical="center" wrapText="1"/>
    </xf>
    <xf borderId="1" fillId="0" fontId="11" numFmtId="0" xfId="0" applyAlignment="1" applyBorder="1" applyFont="1">
      <alignment horizontal="center" readingOrder="0"/>
    </xf>
    <xf borderId="1" fillId="5" fontId="11" numFmtId="0" xfId="0" applyAlignment="1" applyBorder="1" applyFont="1">
      <alignment horizontal="center" readingOrder="0"/>
    </xf>
    <xf borderId="1" fillId="5" fontId="11" numFmtId="0" xfId="0" applyAlignment="1" applyBorder="1" applyFont="1">
      <alignment readingOrder="0"/>
    </xf>
    <xf borderId="1" fillId="4" fontId="19" numFmtId="10" xfId="0" applyAlignment="1" applyBorder="1" applyFont="1" applyNumberFormat="1">
      <alignment horizontal="center"/>
    </xf>
    <xf borderId="1" fillId="5" fontId="11" numFmtId="0" xfId="0" applyAlignment="1" applyBorder="1" applyFont="1">
      <alignment horizontal="center"/>
    </xf>
    <xf borderId="1" fillId="5" fontId="11" numFmtId="0" xfId="0" applyAlignment="1" applyBorder="1" applyFont="1">
      <alignment horizontal="center" vertical="center"/>
    </xf>
    <xf borderId="3" fillId="0" fontId="20" numFmtId="0" xfId="0" applyAlignment="1" applyBorder="1" applyFont="1">
      <alignment horizontal="center" readingOrder="0"/>
    </xf>
    <xf borderId="35" fillId="0" fontId="21" numFmtId="0" xfId="0" applyAlignment="1" applyBorder="1" applyFont="1">
      <alignment horizontal="center" readingOrder="0" shrinkToFit="0" vertical="center" wrapText="1"/>
    </xf>
    <xf borderId="35" fillId="0" fontId="20" numFmtId="0" xfId="0" applyAlignment="1" applyBorder="1" applyFont="1">
      <alignment horizontal="center" readingOrder="0"/>
    </xf>
    <xf borderId="7" fillId="0" fontId="20" numFmtId="0" xfId="0" applyAlignment="1" applyBorder="1" applyFont="1">
      <alignment horizontal="center" readingOrder="0"/>
    </xf>
    <xf borderId="1" fillId="0" fontId="22" numFmtId="0" xfId="0" applyAlignment="1" applyBorder="1" applyFont="1">
      <alignment horizontal="center" readingOrder="0" vertical="center"/>
    </xf>
    <xf borderId="8" fillId="6" fontId="23" numFmtId="0" xfId="0" applyAlignment="1" applyBorder="1" applyFill="1" applyFont="1">
      <alignment horizontal="center" readingOrder="0" vertical="center"/>
    </xf>
    <xf borderId="8" fillId="0" fontId="4" numFmtId="0" xfId="0" applyBorder="1" applyFont="1"/>
    <xf borderId="36" fillId="2" fontId="9" numFmtId="0" xfId="0" applyAlignment="1" applyBorder="1" applyFont="1">
      <alignment horizontal="center" readingOrder="0" vertical="center"/>
    </xf>
    <xf borderId="37" fillId="0" fontId="4" numFmtId="0" xfId="0" applyBorder="1" applyFont="1"/>
    <xf borderId="21" fillId="0" fontId="4" numFmtId="0" xfId="0" applyBorder="1" applyFont="1"/>
    <xf borderId="1" fillId="0" fontId="11" numFmtId="0" xfId="0" applyAlignment="1" applyBorder="1" applyFont="1">
      <alignment readingOrder="0"/>
    </xf>
    <xf borderId="1" fillId="4" fontId="24" numFmtId="0" xfId="0" applyBorder="1" applyFont="1"/>
    <xf borderId="1" fillId="0" fontId="12" numFmtId="0" xfId="0" applyAlignment="1" applyBorder="1" applyFont="1">
      <alignment readingOrder="0"/>
    </xf>
    <xf borderId="1" fillId="5" fontId="24" numFmtId="0" xfId="0" applyBorder="1" applyFont="1"/>
    <xf borderId="1" fillId="0" fontId="13" numFmtId="0" xfId="0" applyAlignment="1" applyBorder="1" applyFont="1">
      <alignment readingOrder="0"/>
    </xf>
    <xf borderId="29" fillId="5" fontId="25" numFmtId="164" xfId="0" applyAlignment="1" applyBorder="1" applyFont="1" applyNumberFormat="1">
      <alignment horizontal="center" readingOrder="0"/>
    </xf>
    <xf borderId="29" fillId="5" fontId="26" numFmtId="0" xfId="0" applyAlignment="1" applyBorder="1" applyFont="1">
      <alignment horizontal="center"/>
    </xf>
    <xf borderId="29" fillId="5" fontId="25" numFmtId="0" xfId="0" applyAlignment="1" applyBorder="1" applyFont="1">
      <alignment horizontal="center"/>
    </xf>
    <xf borderId="29" fillId="0" fontId="11" numFmtId="0" xfId="0" applyBorder="1" applyFont="1"/>
    <xf borderId="21" fillId="5" fontId="27" numFmtId="0" xfId="0" applyAlignment="1" applyBorder="1" applyFont="1">
      <alignment horizontal="center" readingOrder="0" vertical="center"/>
    </xf>
    <xf borderId="1" fillId="0" fontId="13" numFmtId="0" xfId="0" applyAlignment="1" applyBorder="1" applyFont="1">
      <alignment horizontal="left" readingOrder="0" vertical="top"/>
    </xf>
    <xf borderId="3" fillId="0" fontId="13" numFmtId="0" xfId="0" applyAlignment="1" applyBorder="1" applyFont="1">
      <alignment horizontal="center" readingOrder="0" vertical="top"/>
    </xf>
    <xf borderId="1" fillId="0" fontId="13" numFmtId="0" xfId="0" applyAlignment="1" applyBorder="1" applyFont="1">
      <alignment horizontal="center" readingOrder="0" vertical="top"/>
    </xf>
    <xf borderId="38" fillId="0" fontId="11" numFmtId="0" xfId="0" applyAlignment="1" applyBorder="1" applyFont="1">
      <alignment horizontal="center"/>
    </xf>
    <xf borderId="7" fillId="0" fontId="11" numFmtId="0" xfId="0" applyAlignment="1" applyBorder="1" applyFont="1">
      <alignment horizontal="center"/>
    </xf>
    <xf borderId="1" fillId="7" fontId="24" numFmtId="0" xfId="0" applyAlignment="1" applyBorder="1" applyFill="1" applyFont="1">
      <alignment horizontal="center"/>
    </xf>
    <xf borderId="39" fillId="4" fontId="24" numFmtId="10" xfId="0" applyAlignment="1" applyBorder="1" applyFont="1" applyNumberFormat="1">
      <alignment horizontal="center"/>
    </xf>
    <xf borderId="40" fillId="0" fontId="2" numFmtId="0" xfId="0" applyBorder="1" applyFont="1"/>
    <xf borderId="35" fillId="0" fontId="11" numFmtId="0" xfId="0" applyBorder="1" applyFont="1"/>
    <xf borderId="1" fillId="6" fontId="15" numFmtId="4" xfId="0" applyAlignment="1" applyBorder="1" applyFont="1" applyNumberFormat="1">
      <alignment horizontal="center" vertical="center"/>
    </xf>
    <xf borderId="0" fillId="0" fontId="11" numFmtId="0" xfId="0" applyFont="1"/>
    <xf borderId="38" fillId="0" fontId="11" numFmtId="0" xfId="0" applyBorder="1" applyFont="1"/>
    <xf borderId="7" fillId="0" fontId="11" numFmtId="0" xfId="0" applyBorder="1" applyFont="1"/>
    <xf borderId="0" fillId="7" fontId="24" numFmtId="0" xfId="0" applyAlignment="1" applyFont="1">
      <alignment horizontal="center"/>
    </xf>
    <xf borderId="1" fillId="0" fontId="11" numFmtId="0" xfId="0" applyAlignment="1" applyBorder="1" applyFont="1">
      <alignment horizontal="right"/>
    </xf>
    <xf borderId="20" fillId="0" fontId="13" numFmtId="0" xfId="0" applyAlignment="1" applyBorder="1" applyFont="1">
      <alignment readingOrder="0"/>
    </xf>
    <xf borderId="0" fillId="8" fontId="28" numFmtId="10" xfId="0" applyAlignment="1" applyFill="1" applyFont="1" applyNumberFormat="1">
      <alignment horizontal="center" vertical="center"/>
    </xf>
    <xf borderId="1" fillId="0" fontId="29" numFmtId="0" xfId="0" applyAlignment="1" applyBorder="1" applyFont="1">
      <alignment readingOrder="0"/>
    </xf>
    <xf borderId="36" fillId="4" fontId="30" numFmtId="0" xfId="0" applyAlignment="1" applyBorder="1" applyFont="1">
      <alignment horizontal="center" readingOrder="0" vertical="center"/>
    </xf>
    <xf borderId="41" fillId="0" fontId="4" numFmtId="0" xfId="0" applyBorder="1" applyFont="1"/>
    <xf borderId="42" fillId="0" fontId="2" numFmtId="0" xfId="0" applyBorder="1" applyFont="1"/>
    <xf borderId="43" fillId="0" fontId="2" numFmtId="0" xfId="0" applyBorder="1" applyFont="1"/>
    <xf borderId="44" fillId="0" fontId="4" numFmtId="0" xfId="0" applyBorder="1" applyFont="1"/>
    <xf borderId="24" fillId="0" fontId="4" numFmtId="0" xfId="0" applyBorder="1" applyFont="1"/>
    <xf borderId="45" fillId="0" fontId="2" numFmtId="0" xfId="0" applyBorder="1" applyFont="1"/>
    <xf borderId="46" fillId="2" fontId="31" numFmtId="0" xfId="0" applyAlignment="1" applyBorder="1" applyFont="1">
      <alignment horizontal="center" readingOrder="0" shrinkToFit="0" vertical="center" wrapText="1"/>
    </xf>
    <xf borderId="47" fillId="0" fontId="4" numFmtId="0" xfId="0" applyBorder="1" applyFont="1"/>
    <xf borderId="48" fillId="0" fontId="4" numFmtId="0" xfId="0" applyBorder="1" applyFont="1"/>
    <xf borderId="49" fillId="0" fontId="4" numFmtId="0" xfId="0" applyBorder="1" applyFont="1"/>
    <xf borderId="50" fillId="0" fontId="4" numFmtId="0" xfId="0" applyBorder="1" applyFont="1"/>
    <xf borderId="51" fillId="0" fontId="4" numFmtId="0" xfId="0" applyBorder="1" applyFont="1"/>
    <xf borderId="52" fillId="0" fontId="4" numFmtId="0" xfId="0" applyBorder="1" applyFont="1"/>
    <xf borderId="49" fillId="9" fontId="16" numFmtId="0" xfId="0" applyAlignment="1" applyBorder="1" applyFill="1" applyFont="1">
      <alignment horizontal="left" readingOrder="0" shrinkToFit="0" vertical="top" wrapText="1"/>
    </xf>
    <xf borderId="53" fillId="0" fontId="4" numFmtId="0" xfId="0" applyBorder="1" applyFont="1"/>
    <xf borderId="54" fillId="0" fontId="4" numFmtId="0" xfId="0" applyBorder="1" applyFont="1"/>
    <xf borderId="55" fillId="0" fontId="4" numFmtId="0" xfId="0" applyBorder="1" applyFont="1"/>
    <xf borderId="0" fillId="0" fontId="32" numFmtId="0" xfId="0" applyAlignment="1" applyFont="1">
      <alignment horizontal="center" readingOrder="0"/>
    </xf>
    <xf borderId="56" fillId="0" fontId="4" numFmtId="0" xfId="0" applyBorder="1" applyFont="1"/>
    <xf borderId="26" fillId="0" fontId="4" numFmtId="0" xfId="0" applyBorder="1" applyFont="1"/>
    <xf borderId="27" fillId="0" fontId="33" numFmtId="0" xfId="0" applyAlignment="1" applyBorder="1" applyFont="1">
      <alignment horizontal="center" readingOrder="0" vertical="center"/>
    </xf>
    <xf borderId="57" fillId="0" fontId="33" numFmtId="0" xfId="0" applyAlignment="1" applyBorder="1" applyFont="1">
      <alignment horizontal="center" readingOrder="0" vertical="center"/>
    </xf>
    <xf borderId="58" fillId="5" fontId="33" numFmtId="0" xfId="0" applyAlignment="1" applyBorder="1" applyFont="1">
      <alignment horizontal="center" readingOrder="0" vertical="center"/>
    </xf>
    <xf borderId="59" fillId="0" fontId="4" numFmtId="0" xfId="0" applyBorder="1" applyFont="1"/>
    <xf borderId="60" fillId="0" fontId="4" numFmtId="0" xfId="0" applyBorder="1" applyFont="1"/>
    <xf borderId="28" fillId="0" fontId="2" numFmtId="0" xfId="0" applyBorder="1" applyFont="1"/>
    <xf borderId="61" fillId="0" fontId="4" numFmtId="0" xfId="0" applyBorder="1" applyFont="1"/>
    <xf borderId="62" fillId="0" fontId="4" numFmtId="0" xfId="0" applyBorder="1" applyFont="1"/>
    <xf borderId="63" fillId="0" fontId="4" numFmtId="0" xfId="0" applyBorder="1" applyFont="1"/>
    <xf borderId="64" fillId="0" fontId="4" numFmtId="0" xfId="0" applyBorder="1" applyFont="1"/>
    <xf borderId="65" fillId="0" fontId="4" numFmtId="0" xfId="0" applyBorder="1" applyFont="1"/>
    <xf borderId="36" fillId="0" fontId="34" numFmtId="0" xfId="0" applyAlignment="1" applyBorder="1" applyFont="1">
      <alignment readingOrder="0"/>
    </xf>
    <xf borderId="36" fillId="0" fontId="2" numFmtId="0" xfId="0" applyBorder="1" applyFont="1"/>
    <xf borderId="66" fillId="0" fontId="4" numFmtId="0" xfId="0" applyBorder="1" applyFont="1"/>
    <xf borderId="67" fillId="0" fontId="2" numFmtId="0" xfId="0" applyBorder="1" applyFont="1"/>
    <xf borderId="68" fillId="0" fontId="35" numFmtId="0" xfId="0" applyAlignment="1" applyBorder="1" applyFont="1">
      <alignment horizontal="center" readingOrder="0" vertical="center"/>
    </xf>
    <xf borderId="68" fillId="0" fontId="36" numFmtId="0" xfId="0" applyAlignment="1" applyBorder="1" applyFont="1">
      <alignment horizontal="center" readingOrder="0"/>
    </xf>
    <xf borderId="68" fillId="0" fontId="4" numFmtId="0" xfId="0" applyBorder="1" applyFont="1"/>
    <xf borderId="69" fillId="0" fontId="4" numFmtId="0" xfId="0" applyBorder="1" applyFont="1"/>
    <xf borderId="0" fillId="0" fontId="37" numFmtId="0" xfId="0" applyAlignment="1" applyFont="1">
      <alignment vertical="bottom"/>
    </xf>
    <xf borderId="0" fillId="0" fontId="37" numFmtId="0" xfId="0" applyAlignment="1" applyFont="1">
      <alignment horizontal="right" vertical="bottom"/>
    </xf>
    <xf borderId="0" fillId="0" fontId="2" numFmtId="0" xfId="0" applyAlignment="1" applyFont="1">
      <alignment readingOrder="0"/>
    </xf>
    <xf borderId="0" fillId="0" fontId="2" numFmtId="165" xfId="0" applyAlignment="1" applyFont="1" applyNumberFormat="1">
      <alignment readingOrder="0"/>
    </xf>
    <xf borderId="0" fillId="4" fontId="38" numFmtId="0" xfId="0" applyFont="1"/>
    <xf borderId="0" fillId="0" fontId="2" numFmtId="0" xfId="0" applyFont="1"/>
    <xf borderId="0" fillId="4" fontId="38" numFmtId="4" xfId="0" applyFont="1" applyNumberFormat="1"/>
    <xf borderId="0" fillId="4" fontId="3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757575"/>
                </a:solidFill>
                <a:latin typeface="Arial"/>
              </a:defRPr>
            </a:pPr>
            <a:r>
              <a:rPr b="1" sz="1600">
                <a:solidFill>
                  <a:srgbClr val="757575"/>
                </a:solidFill>
                <a:latin typeface="Arial"/>
              </a:rPr>
              <a:t>Nº de Candidatos por Etapa</a:t>
            </a:r>
          </a:p>
        </c:rich>
      </c:tx>
      <c:overlay val="0"/>
    </c:title>
    <c:plotArea>
      <c:layout>
        <c:manualLayout>
          <c:xMode val="edge"/>
          <c:yMode val="edge"/>
          <c:x val="0.07428580729166669"/>
          <c:y val="0.16401273885350318"/>
          <c:w val="0.8832141927083335"/>
          <c:h val="0.6719745222929936"/>
        </c:manualLayout>
      </c:layout>
      <c:barChart>
        <c:barDir val="col"/>
        <c:ser>
          <c:idx val="0"/>
          <c:order val="0"/>
          <c:spPr>
            <a:solidFill>
              <a:srgbClr val="178BEA"/>
            </a:solidFill>
            <a:ln cmpd="sng">
              <a:solidFill>
                <a:srgbClr val="000000"/>
              </a:solidFill>
            </a:ln>
          </c:spPr>
          <c:dPt>
            <c:idx val="4"/>
          </c:dPt>
          <c:dPt>
            <c:idx val="5"/>
          </c:dPt>
          <c:dPt>
            <c:idx val="6"/>
          </c:dPt>
          <c:dPt>
            <c:idx val="7"/>
          </c:dPt>
          <c:dLbls>
            <c:numFmt formatCode="General" sourceLinked="1"/>
            <c:txPr>
              <a:bodyPr/>
              <a:lstStyle/>
              <a:p>
                <a:pPr lvl="0">
                  <a:defRPr sz="1200">
                    <a:latin typeface="Arial"/>
                  </a:defRPr>
                </a:pPr>
              </a:p>
            </c:txPr>
            <c:showLegendKey val="0"/>
            <c:showVal val="1"/>
            <c:showCatName val="0"/>
            <c:showSerName val="0"/>
            <c:showPercent val="0"/>
            <c:showBubbleSize val="0"/>
          </c:dLbls>
          <c:cat>
            <c:strRef>
              <c:f>'Dados - ocultar'!$B$5:$B$12</c:f>
            </c:strRef>
          </c:cat>
          <c:val>
            <c:numRef>
              <c:f>'Dados - ocultar'!$C$5:$C$12</c:f>
              <c:numCache/>
            </c:numRef>
          </c:val>
        </c:ser>
        <c:axId val="1927495141"/>
        <c:axId val="130642907"/>
      </c:barChart>
      <c:catAx>
        <c:axId val="1927495141"/>
        <c:scaling>
          <c:orientation val="minMax"/>
        </c:scaling>
        <c:delete val="0"/>
        <c:axPos val="b"/>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none"/>
        <c:minorTickMark val="none"/>
        <c:spPr/>
        <c:txPr>
          <a:bodyPr rot="0"/>
          <a:lstStyle/>
          <a:p>
            <a:pPr lvl="0">
              <a:defRPr b="0" sz="1000">
                <a:solidFill>
                  <a:srgbClr val="000000"/>
                </a:solidFill>
                <a:latin typeface="Arial"/>
              </a:defRPr>
            </a:pPr>
          </a:p>
        </c:txPr>
        <c:crossAx val="130642907"/>
      </c:catAx>
      <c:valAx>
        <c:axId val="130642907"/>
        <c:scaling>
          <c:orientation val="minMax"/>
        </c:scaling>
        <c:delete val="0"/>
        <c:axPos val="l"/>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none"/>
        <c:minorTickMark val="none"/>
        <c:tickLblPos val="nextTo"/>
        <c:spPr>
          <a:ln/>
        </c:spPr>
        <c:txPr>
          <a:bodyPr/>
          <a:lstStyle/>
          <a:p>
            <a:pPr lvl="0">
              <a:defRPr b="0">
                <a:solidFill>
                  <a:srgbClr val="000000"/>
                </a:solidFill>
                <a:latin typeface="Arial"/>
              </a:defRPr>
            </a:pPr>
          </a:p>
        </c:txPr>
        <c:crossAx val="1927495141"/>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800">
                <a:solidFill>
                  <a:srgbClr val="757575"/>
                </a:solidFill>
                <a:latin typeface="Arial"/>
              </a:defRPr>
            </a:pPr>
            <a:r>
              <a:rPr b="1" sz="1800">
                <a:solidFill>
                  <a:srgbClr val="757575"/>
                </a:solidFill>
                <a:latin typeface="Arial"/>
              </a:rPr>
              <a:t>Média de notas dos cadidatos</a:t>
            </a:r>
          </a:p>
        </c:rich>
      </c:tx>
      <c:overlay val="0"/>
    </c:title>
    <c:plotArea>
      <c:layout/>
      <c:radarChart>
        <c:radarStyle val="marker"/>
        <c:ser>
          <c:idx val="0"/>
          <c:order val="0"/>
          <c:spPr>
            <a:ln cmpd="sng">
              <a:solidFill>
                <a:srgbClr val="4285F4"/>
              </a:solidFill>
            </a:ln>
          </c:spPr>
          <c:marker>
            <c:symbol val="none"/>
          </c:marker>
          <c:cat>
            <c:strRef>
              <c:f>'Dados - ocultar'!$B$16:$B$20</c:f>
            </c:strRef>
          </c:cat>
          <c:val>
            <c:numRef>
              <c:f>'Dados - ocultar'!$C$16:$C$20</c:f>
              <c:numCache/>
            </c:numRef>
          </c:val>
          <c:smooth val="1"/>
        </c:ser>
        <c:axId val="1682550612"/>
        <c:axId val="617391285"/>
      </c:radarChart>
      <c:catAx>
        <c:axId val="16825506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17391285"/>
      </c:catAx>
      <c:valAx>
        <c:axId val="6173912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82550612"/>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238125</xdr:colOff>
      <xdr:row>0</xdr:row>
      <xdr:rowOff>57150</xdr:rowOff>
    </xdr:from>
    <xdr:ext cx="1257300" cy="438150"/>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466725</xdr:colOff>
      <xdr:row>0</xdr:row>
      <xdr:rowOff>95250</xdr:rowOff>
    </xdr:from>
    <xdr:ext cx="1885950" cy="495300"/>
    <xdr:sp>
      <xdr:nvSpPr>
        <xdr:cNvPr id="3" name="Shape 3"/>
        <xdr:cNvSpPr/>
      </xdr:nvSpPr>
      <xdr:spPr>
        <a:xfrm>
          <a:off x="1288325" y="1071975"/>
          <a:ext cx="1868700" cy="471900"/>
        </a:xfrm>
        <a:prstGeom prst="roundRect">
          <a:avLst>
            <a:gd fmla="val 16667" name="adj"/>
          </a:avLst>
        </a:prstGeom>
        <a:solidFill>
          <a:srgbClr val="27ADD9"/>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300">
              <a:solidFill>
                <a:srgbClr val="FFFFFF"/>
              </a:solidFill>
              <a:latin typeface="Spectral"/>
              <a:ea typeface="Spectral"/>
              <a:cs typeface="Spectral"/>
              <a:sym typeface="Spectral"/>
            </a:rPr>
            <a:t>Contrate com a Gupy</a:t>
          </a:r>
          <a:endParaRPr sz="1300">
            <a:solidFill>
              <a:srgbClr val="FFFFFF"/>
            </a:solidFill>
            <a:latin typeface="Spectral"/>
            <a:ea typeface="Spectral"/>
            <a:cs typeface="Spectral"/>
            <a:sym typeface="Spectral"/>
          </a:endParaRPr>
        </a:p>
      </xdr:txBody>
    </xdr:sp>
    <xdr:clientData fLocksWithSheet="0"/>
  </xdr:oneCellAnchor>
  <xdr:oneCellAnchor>
    <xdr:from>
      <xdr:col>0</xdr:col>
      <xdr:colOff>57150</xdr:colOff>
      <xdr:row>0</xdr:row>
      <xdr:rowOff>123825</xdr:rowOff>
    </xdr:from>
    <xdr:ext cx="1257300" cy="438150"/>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647700</xdr:colOff>
      <xdr:row>0</xdr:row>
      <xdr:rowOff>95250</xdr:rowOff>
    </xdr:from>
    <xdr:ext cx="1885950" cy="495300"/>
    <xdr:sp>
      <xdr:nvSpPr>
        <xdr:cNvPr id="4" name="Shape 4"/>
        <xdr:cNvSpPr/>
      </xdr:nvSpPr>
      <xdr:spPr>
        <a:xfrm>
          <a:off x="1288325" y="1071975"/>
          <a:ext cx="1868700" cy="471900"/>
        </a:xfrm>
        <a:prstGeom prst="roundRect">
          <a:avLst>
            <a:gd fmla="val 16667" name="adj"/>
          </a:avLst>
        </a:prstGeom>
        <a:solidFill>
          <a:srgbClr val="27ADD9"/>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300">
              <a:solidFill>
                <a:srgbClr val="FFFFFF"/>
              </a:solidFill>
              <a:latin typeface="Spectral"/>
              <a:ea typeface="Spectral"/>
              <a:cs typeface="Spectral"/>
              <a:sym typeface="Spectral"/>
            </a:rPr>
            <a:t>Contrate com a Gupy</a:t>
          </a:r>
          <a:endParaRPr sz="1300">
            <a:solidFill>
              <a:srgbClr val="FFFFFF"/>
            </a:solidFill>
            <a:latin typeface="Spectral"/>
            <a:ea typeface="Spectral"/>
            <a:cs typeface="Spectral"/>
            <a:sym typeface="Spectral"/>
          </a:endParaRPr>
        </a:p>
      </xdr:txBody>
    </xdr:sp>
    <xdr:clientData fLocksWithSheet="0"/>
  </xdr:oneCellAnchor>
  <xdr:oneCellAnchor>
    <xdr:from>
      <xdr:col>0</xdr:col>
      <xdr:colOff>57150</xdr:colOff>
      <xdr:row>0</xdr:row>
      <xdr:rowOff>123825</xdr:rowOff>
    </xdr:from>
    <xdr:ext cx="1257300" cy="438150"/>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266700</xdr:colOff>
      <xdr:row>33</xdr:row>
      <xdr:rowOff>19050</xdr:rowOff>
    </xdr:from>
    <xdr:ext cx="5915025" cy="2990850"/>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133350</xdr:colOff>
      <xdr:row>33</xdr:row>
      <xdr:rowOff>19050</xdr:rowOff>
    </xdr:from>
    <xdr:ext cx="5972175" cy="2990850"/>
    <xdr:graphicFrame>
      <xdr:nvGraphicFramePr>
        <xdr:cNvPr id="2" name="Chart 2"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10</xdr:col>
      <xdr:colOff>514350</xdr:colOff>
      <xdr:row>0</xdr:row>
      <xdr:rowOff>76200</xdr:rowOff>
    </xdr:from>
    <xdr:ext cx="1885950" cy="495300"/>
    <xdr:sp>
      <xdr:nvSpPr>
        <xdr:cNvPr id="5" name="Shape 5"/>
        <xdr:cNvSpPr/>
      </xdr:nvSpPr>
      <xdr:spPr>
        <a:xfrm>
          <a:off x="1288325" y="1071975"/>
          <a:ext cx="1868700" cy="471900"/>
        </a:xfrm>
        <a:prstGeom prst="roundRect">
          <a:avLst>
            <a:gd fmla="val 16667" name="adj"/>
          </a:avLst>
        </a:prstGeom>
        <a:solidFill>
          <a:srgbClr val="27ADD9"/>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300">
              <a:solidFill>
                <a:srgbClr val="FFFFFF"/>
              </a:solidFill>
              <a:latin typeface="Spectral"/>
              <a:ea typeface="Spectral"/>
              <a:cs typeface="Spectral"/>
              <a:sym typeface="Spectral"/>
            </a:rPr>
            <a:t>Contrate com a Gupy</a:t>
          </a:r>
          <a:endParaRPr sz="1300">
            <a:solidFill>
              <a:srgbClr val="FFFFFF"/>
            </a:solidFill>
            <a:latin typeface="Spectral"/>
            <a:ea typeface="Spectral"/>
            <a:cs typeface="Spectral"/>
            <a:sym typeface="Spectral"/>
          </a:endParaRPr>
        </a:p>
      </xdr:txBody>
    </xdr:sp>
    <xdr:clientData fLocksWithSheet="0"/>
  </xdr:oneCellAnchor>
  <xdr:oneCellAnchor>
    <xdr:from>
      <xdr:col>0</xdr:col>
      <xdr:colOff>57150</xdr:colOff>
      <xdr:row>0</xdr:row>
      <xdr:rowOff>123825</xdr:rowOff>
    </xdr:from>
    <xdr:ext cx="1257300" cy="438150"/>
    <xdr:pic>
      <xdr:nvPicPr>
        <xdr:cNvPr id="0" name="image1.png" title="Imagem"/>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16</xdr:row>
      <xdr:rowOff>76200</xdr:rowOff>
    </xdr:from>
    <xdr:ext cx="2571750" cy="533400"/>
    <xdr:sp>
      <xdr:nvSpPr>
        <xdr:cNvPr id="6" name="Shape 6"/>
        <xdr:cNvSpPr/>
      </xdr:nvSpPr>
      <xdr:spPr>
        <a:xfrm>
          <a:off x="1288325" y="1071975"/>
          <a:ext cx="2556900" cy="511500"/>
        </a:xfrm>
        <a:prstGeom prst="roundRect">
          <a:avLst>
            <a:gd fmla="val 16667" name="adj"/>
          </a:avLst>
        </a:prstGeom>
        <a:solidFill>
          <a:srgbClr val="27ADD9"/>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solidFill>
                <a:srgbClr val="FFFFFF"/>
              </a:solidFill>
              <a:latin typeface="Inter"/>
              <a:ea typeface="Inter"/>
              <a:cs typeface="Inter"/>
              <a:sym typeface="Inter"/>
            </a:rPr>
            <a:t>Quero conhecer a Gupy</a:t>
          </a:r>
          <a:endParaRPr sz="1400">
            <a:solidFill>
              <a:srgbClr val="FFFFFF"/>
            </a:solidFill>
            <a:latin typeface="Inter"/>
            <a:ea typeface="Inter"/>
            <a:cs typeface="Inter"/>
            <a:sym typeface="Inter"/>
          </a:endParaRPr>
        </a:p>
      </xdr:txBody>
    </xdr:sp>
    <xdr:clientData fLocksWithSheet="0"/>
  </xdr:oneCellAnchor>
  <xdr:oneCellAnchor>
    <xdr:from>
      <xdr:col>2</xdr:col>
      <xdr:colOff>47625</xdr:colOff>
      <xdr:row>35</xdr:row>
      <xdr:rowOff>9525</xdr:rowOff>
    </xdr:from>
    <xdr:ext cx="2571750" cy="533400"/>
    <xdr:sp>
      <xdr:nvSpPr>
        <xdr:cNvPr id="7" name="Shape 7"/>
        <xdr:cNvSpPr/>
      </xdr:nvSpPr>
      <xdr:spPr>
        <a:xfrm>
          <a:off x="1288325" y="1071975"/>
          <a:ext cx="2556900" cy="511500"/>
        </a:xfrm>
        <a:prstGeom prst="roundRect">
          <a:avLst>
            <a:gd fmla="val 16667" name="adj"/>
          </a:avLst>
        </a:prstGeom>
        <a:solidFill>
          <a:srgbClr val="8BC671"/>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solidFill>
                <a:srgbClr val="FFFFFF"/>
              </a:solidFill>
              <a:latin typeface="Inter"/>
              <a:ea typeface="Inter"/>
              <a:cs typeface="Inter"/>
              <a:sym typeface="Inter"/>
            </a:rPr>
            <a:t>Acessar material</a:t>
          </a:r>
          <a:endParaRPr sz="1400">
            <a:solidFill>
              <a:srgbClr val="FFFFFF"/>
            </a:solidFill>
            <a:latin typeface="Inter"/>
            <a:ea typeface="Inter"/>
            <a:cs typeface="Inter"/>
            <a:sym typeface="Inter"/>
          </a:endParaRPr>
        </a:p>
      </xdr:txBody>
    </xdr:sp>
    <xdr:clientData fLocksWithSheet="0"/>
  </xdr:oneCellAnchor>
  <xdr:oneCellAnchor>
    <xdr:from>
      <xdr:col>8</xdr:col>
      <xdr:colOff>152400</xdr:colOff>
      <xdr:row>35</xdr:row>
      <xdr:rowOff>9525</xdr:rowOff>
    </xdr:from>
    <xdr:ext cx="2571750" cy="533400"/>
    <xdr:sp>
      <xdr:nvSpPr>
        <xdr:cNvPr id="8" name="Shape 8"/>
        <xdr:cNvSpPr/>
      </xdr:nvSpPr>
      <xdr:spPr>
        <a:xfrm>
          <a:off x="1288325" y="1071975"/>
          <a:ext cx="2556900" cy="511500"/>
        </a:xfrm>
        <a:prstGeom prst="roundRect">
          <a:avLst>
            <a:gd fmla="val 16667" name="adj"/>
          </a:avLst>
        </a:prstGeom>
        <a:solidFill>
          <a:srgbClr val="8BC671"/>
        </a:solid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solidFill>
                <a:srgbClr val="FFFFFF"/>
              </a:solidFill>
              <a:latin typeface="Inter"/>
              <a:ea typeface="Inter"/>
              <a:cs typeface="Inter"/>
              <a:sym typeface="Inter"/>
            </a:rPr>
            <a:t>Acessar material</a:t>
          </a:r>
          <a:endParaRPr sz="1400">
            <a:solidFill>
              <a:srgbClr val="FFFFFF"/>
            </a:solidFill>
            <a:latin typeface="Inter"/>
            <a:ea typeface="Inter"/>
            <a:cs typeface="Inter"/>
            <a:sym typeface="Inter"/>
          </a:endParaRPr>
        </a:p>
      </xdr:txBody>
    </xdr:sp>
    <xdr:clientData fLocksWithSheet="0"/>
  </xdr:oneCellAnchor>
  <xdr:oneCellAnchor>
    <xdr:from>
      <xdr:col>8</xdr:col>
      <xdr:colOff>28575</xdr:colOff>
      <xdr:row>0</xdr:row>
      <xdr:rowOff>76200</xdr:rowOff>
    </xdr:from>
    <xdr:ext cx="3819525" cy="3448050"/>
    <xdr:pic>
      <xdr:nvPicPr>
        <xdr:cNvPr id="0" name="image3.jpg" title="Imagem"/>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942975</xdr:colOff>
      <xdr:row>24</xdr:row>
      <xdr:rowOff>104775</xdr:rowOff>
    </xdr:from>
    <xdr:ext cx="4829175" cy="2524125"/>
    <xdr:pic>
      <xdr:nvPicPr>
        <xdr:cNvPr id="0" name="image4.png" title="Imagem"/>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209550</xdr:colOff>
      <xdr:row>24</xdr:row>
      <xdr:rowOff>104775</xdr:rowOff>
    </xdr:from>
    <xdr:ext cx="4829175" cy="2524125"/>
    <xdr:pic>
      <xdr:nvPicPr>
        <xdr:cNvPr id="0" name="image2.png" title="Imagem"/>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nfo.gupy.io/agendar-demonstracao/?-veiG7Um4TeriP-objG3Uc0nLmP-aisG4UPr0dtP&amp;utm_campaign=planilha-triagem-de-candidato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info.gupy.io/agendar-demonstracao?utm_source=material&amp;utm_campaign=planilha-triagem-de-candidato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info.gupy.io/agendar-demonstracao?utm_source=material&amp;utm_campaign=planilha-triagem-de-candidatos" TargetMode="External"/><Relationship Id="rId2" Type="http://schemas.openxmlformats.org/officeDocument/2006/relationships/hyperlink" Target="https://info.gupy.io/agendar-demonstracao?utm_source=material&amp;utm_campaign=planilha-triagem-de-candidatos"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info.gupy.io/agendar-demonstracao?utm_source=material&amp;utm_campaign=planilha-triagem-de-candidato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info.gupy.io/agendar-demonstracao?utm_source=material&amp;utm_campaign=planilha-triagem-de-candidatos" TargetMode="External"/><Relationship Id="rId2" Type="http://schemas.openxmlformats.org/officeDocument/2006/relationships/hyperlink" Target="https://info.gupy.io/material-planilha-eficiencia-operacional-recrutamento" TargetMode="External"/><Relationship Id="rId3" Type="http://schemas.openxmlformats.org/officeDocument/2006/relationships/hyperlink" Target="https://info.gupy.io/material-template-avalicao-fit-cultural-20-pergunta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7.43"/>
    <col customWidth="1" min="3" max="3" width="17.14"/>
    <col customWidth="1" min="4" max="4" width="22.57"/>
    <col customWidth="1" min="5" max="5" width="22.29"/>
    <col customWidth="1" min="8" max="8" width="6.86"/>
    <col customWidth="1" min="12" max="12" width="11.57"/>
  </cols>
  <sheetData>
    <row r="1">
      <c r="A1" s="1"/>
      <c r="B1" s="2"/>
      <c r="C1" s="2" t="s">
        <v>0</v>
      </c>
      <c r="H1" s="3"/>
      <c r="I1" s="3"/>
      <c r="J1" s="3"/>
      <c r="K1" s="3"/>
      <c r="L1" s="3"/>
    </row>
    <row r="2" ht="19.5" customHeight="1">
      <c r="A2" s="2"/>
      <c r="B2" s="2"/>
      <c r="H2" s="3"/>
      <c r="I2" s="4"/>
      <c r="J2" s="4"/>
      <c r="K2" s="4"/>
      <c r="L2" s="3"/>
    </row>
    <row r="3" ht="12.0" customHeight="1">
      <c r="A3" s="2"/>
      <c r="B3" s="2"/>
      <c r="H3" s="5"/>
      <c r="I3" s="6" t="s">
        <v>1</v>
      </c>
      <c r="J3" s="7"/>
      <c r="K3" s="8"/>
      <c r="L3" s="9"/>
    </row>
    <row r="4" ht="14.25" customHeight="1">
      <c r="A4" s="10" t="s">
        <v>2</v>
      </c>
      <c r="B4" s="7"/>
      <c r="C4" s="8"/>
      <c r="D4" s="11" t="s">
        <v>3</v>
      </c>
      <c r="E4" s="7"/>
      <c r="F4" s="7"/>
      <c r="G4" s="8"/>
      <c r="H4" s="12"/>
      <c r="I4" s="13"/>
      <c r="J4" s="14"/>
      <c r="K4" s="15"/>
      <c r="L4" s="9"/>
    </row>
    <row r="5" ht="14.25" customHeight="1">
      <c r="A5" s="13"/>
      <c r="B5" s="14"/>
      <c r="C5" s="15"/>
      <c r="D5" s="13"/>
      <c r="E5" s="14"/>
      <c r="F5" s="14"/>
      <c r="G5" s="15"/>
      <c r="L5" s="9"/>
    </row>
    <row r="6" ht="22.5" customHeight="1">
      <c r="A6" s="10" t="s">
        <v>4</v>
      </c>
      <c r="B6" s="7"/>
      <c r="C6" s="8"/>
      <c r="D6" s="11" t="s">
        <v>5</v>
      </c>
      <c r="E6" s="7"/>
      <c r="F6" s="7"/>
      <c r="G6" s="8"/>
      <c r="I6" s="16" t="s">
        <v>6</v>
      </c>
      <c r="J6" s="17"/>
      <c r="K6" s="18"/>
      <c r="L6" s="9"/>
    </row>
    <row r="7" ht="22.5" customHeight="1">
      <c r="A7" s="13"/>
      <c r="B7" s="14"/>
      <c r="C7" s="15"/>
      <c r="D7" s="13"/>
      <c r="E7" s="14"/>
      <c r="F7" s="14"/>
      <c r="G7" s="15"/>
      <c r="I7" s="19"/>
      <c r="K7" s="20"/>
      <c r="L7" s="9"/>
    </row>
    <row r="8" ht="28.5" customHeight="1">
      <c r="A8" s="10" t="s">
        <v>7</v>
      </c>
      <c r="B8" s="7"/>
      <c r="C8" s="8"/>
      <c r="D8" s="11" t="s">
        <v>8</v>
      </c>
      <c r="E8" s="7"/>
      <c r="F8" s="7"/>
      <c r="G8" s="8"/>
      <c r="I8" s="19"/>
      <c r="K8" s="20"/>
      <c r="L8" s="9"/>
    </row>
    <row r="9" ht="22.5" customHeight="1">
      <c r="A9" s="13"/>
      <c r="B9" s="14"/>
      <c r="C9" s="15"/>
      <c r="D9" s="13"/>
      <c r="E9" s="14"/>
      <c r="F9" s="14"/>
      <c r="G9" s="15"/>
      <c r="I9" s="19"/>
      <c r="K9" s="20"/>
      <c r="L9" s="9"/>
    </row>
    <row r="10" ht="25.5" customHeight="1">
      <c r="A10" s="10" t="s">
        <v>9</v>
      </c>
      <c r="B10" s="7"/>
      <c r="C10" s="8"/>
      <c r="D10" s="11" t="s">
        <v>10</v>
      </c>
      <c r="E10" s="7"/>
      <c r="F10" s="7"/>
      <c r="G10" s="8"/>
      <c r="I10" s="19"/>
      <c r="K10" s="20"/>
      <c r="L10" s="9"/>
    </row>
    <row r="11" ht="25.5" customHeight="1">
      <c r="A11" s="13"/>
      <c r="B11" s="14"/>
      <c r="C11" s="15"/>
      <c r="D11" s="13"/>
      <c r="E11" s="14"/>
      <c r="F11" s="14"/>
      <c r="G11" s="15"/>
      <c r="I11" s="19"/>
      <c r="K11" s="20"/>
      <c r="L11" s="9"/>
    </row>
    <row r="12" ht="22.5" customHeight="1">
      <c r="A12" s="10" t="s">
        <v>11</v>
      </c>
      <c r="B12" s="7"/>
      <c r="C12" s="8"/>
      <c r="D12" s="11" t="s">
        <v>12</v>
      </c>
      <c r="E12" s="7"/>
      <c r="F12" s="7"/>
      <c r="G12" s="8"/>
      <c r="I12" s="19"/>
      <c r="K12" s="20"/>
      <c r="L12" s="9"/>
    </row>
    <row r="13" ht="22.5" customHeight="1">
      <c r="A13" s="13"/>
      <c r="B13" s="14"/>
      <c r="C13" s="15"/>
      <c r="D13" s="13"/>
      <c r="E13" s="14"/>
      <c r="F13" s="14"/>
      <c r="G13" s="15"/>
      <c r="I13" s="21" t="s">
        <v>13</v>
      </c>
      <c r="K13" s="20"/>
      <c r="L13" s="9"/>
    </row>
    <row r="14" ht="28.5" customHeight="1">
      <c r="A14" s="10" t="s">
        <v>14</v>
      </c>
      <c r="B14" s="7"/>
      <c r="C14" s="8"/>
      <c r="D14" s="11" t="s">
        <v>15</v>
      </c>
      <c r="E14" s="7"/>
      <c r="F14" s="7"/>
      <c r="G14" s="8"/>
      <c r="I14" s="22"/>
      <c r="J14" s="23"/>
      <c r="K14" s="24"/>
      <c r="L14" s="9"/>
    </row>
    <row r="15" ht="28.5" customHeight="1">
      <c r="A15" s="13"/>
      <c r="B15" s="14"/>
      <c r="C15" s="15"/>
      <c r="D15" s="13"/>
      <c r="E15" s="14"/>
      <c r="F15" s="14"/>
      <c r="G15" s="15"/>
      <c r="K15" s="25"/>
      <c r="L15" s="3"/>
    </row>
    <row r="16">
      <c r="A16" s="26" t="s">
        <v>16</v>
      </c>
      <c r="B16" s="27"/>
      <c r="C16" s="27"/>
      <c r="D16" s="27"/>
      <c r="E16" s="27"/>
      <c r="F16" s="27"/>
      <c r="G16" s="28"/>
      <c r="H16" s="3"/>
      <c r="I16" s="3"/>
      <c r="J16" s="3"/>
      <c r="K16" s="3"/>
      <c r="L16" s="3"/>
    </row>
  </sheetData>
  <mergeCells count="17">
    <mergeCell ref="A8:C9"/>
    <mergeCell ref="A10:C11"/>
    <mergeCell ref="A12:C13"/>
    <mergeCell ref="A14:C15"/>
    <mergeCell ref="D10:G11"/>
    <mergeCell ref="D12:G13"/>
    <mergeCell ref="D14:G15"/>
    <mergeCell ref="A16:G16"/>
    <mergeCell ref="I3:K4"/>
    <mergeCell ref="I6:K12"/>
    <mergeCell ref="I13:K13"/>
    <mergeCell ref="A4:C5"/>
    <mergeCell ref="D4:G5"/>
    <mergeCell ref="A6:C7"/>
    <mergeCell ref="D6:G7"/>
    <mergeCell ref="D8:G9"/>
    <mergeCell ref="C1:G3"/>
  </mergeCells>
  <hyperlinks>
    <hyperlink r:id="rId1" ref="I1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4.43" defaultRowHeight="15.75"/>
  <cols>
    <col customWidth="1" min="1" max="1" width="4.71"/>
    <col customWidth="1" min="2" max="5" width="14.57"/>
    <col customWidth="1" min="6" max="6" width="4.43"/>
    <col customWidth="1" min="7" max="7" width="14.57"/>
    <col customWidth="1" min="8" max="8" width="4.0"/>
    <col customWidth="1" min="9" max="9" width="14.57"/>
    <col customWidth="1" min="10" max="10" width="4.0"/>
    <col customWidth="1" min="11" max="15" width="14.57"/>
    <col customWidth="1" min="16" max="16" width="4.43"/>
  </cols>
  <sheetData>
    <row r="1" ht="27.75" customHeight="1">
      <c r="A1" s="29" t="s">
        <v>17</v>
      </c>
      <c r="M1" s="30" t="s">
        <v>18</v>
      </c>
      <c r="P1" s="31"/>
    </row>
    <row r="2" ht="27.75" customHeight="1">
      <c r="A2" s="32"/>
      <c r="B2" s="32"/>
      <c r="C2" s="32"/>
      <c r="D2" s="32"/>
      <c r="E2" s="32"/>
      <c r="F2" s="32"/>
      <c r="G2" s="32"/>
      <c r="H2" s="32"/>
      <c r="I2" s="32"/>
      <c r="J2" s="32"/>
      <c r="K2" s="32"/>
      <c r="L2" s="32"/>
      <c r="M2" s="32"/>
      <c r="N2" s="32"/>
      <c r="O2" s="32"/>
      <c r="P2" s="33"/>
    </row>
    <row r="3">
      <c r="A3" s="34"/>
      <c r="B3" s="35"/>
      <c r="C3" s="34"/>
      <c r="D3" s="34"/>
      <c r="E3" s="34"/>
      <c r="F3" s="34"/>
      <c r="G3" s="34"/>
      <c r="H3" s="34"/>
      <c r="I3" s="34"/>
      <c r="J3" s="34"/>
      <c r="K3" s="34"/>
      <c r="L3" s="34"/>
      <c r="M3" s="34"/>
      <c r="N3" s="34"/>
      <c r="O3" s="36"/>
      <c r="P3" s="37"/>
    </row>
    <row r="4">
      <c r="A4" s="38"/>
      <c r="B4" s="39" t="s">
        <v>19</v>
      </c>
      <c r="C4" s="38"/>
      <c r="D4" s="38"/>
      <c r="E4" s="38"/>
      <c r="F4" s="38"/>
      <c r="G4" s="38"/>
      <c r="H4" s="38"/>
      <c r="I4" s="38"/>
      <c r="J4" s="38"/>
      <c r="K4" s="38"/>
      <c r="L4" s="38"/>
      <c r="M4" s="38"/>
      <c r="N4" s="40"/>
      <c r="O4" s="41"/>
      <c r="P4" s="42"/>
    </row>
    <row r="5">
      <c r="A5" s="38"/>
      <c r="B5" s="43" t="s">
        <v>20</v>
      </c>
      <c r="C5" s="44"/>
      <c r="D5" s="44"/>
      <c r="E5" s="44"/>
      <c r="F5" s="44"/>
      <c r="G5" s="44"/>
      <c r="H5" s="44"/>
      <c r="I5" s="44"/>
      <c r="J5" s="44"/>
      <c r="K5" s="44"/>
      <c r="L5" s="44"/>
      <c r="M5" s="44"/>
      <c r="N5" s="44"/>
      <c r="O5" s="45"/>
      <c r="P5" s="37"/>
    </row>
    <row r="6">
      <c r="A6" s="38"/>
      <c r="B6" s="34"/>
      <c r="C6" s="34"/>
      <c r="D6" s="34"/>
      <c r="E6" s="34"/>
      <c r="F6" s="46"/>
      <c r="G6" s="34"/>
      <c r="H6" s="34"/>
      <c r="I6" s="34"/>
      <c r="J6" s="34"/>
      <c r="K6" s="34"/>
      <c r="L6" s="34"/>
      <c r="M6" s="34"/>
      <c r="N6" s="34"/>
      <c r="O6" s="36"/>
      <c r="P6" s="37"/>
    </row>
    <row r="7">
      <c r="A7" s="38"/>
      <c r="B7" s="47" t="s">
        <v>21</v>
      </c>
      <c r="C7" s="38"/>
      <c r="D7" s="48" t="s">
        <v>22</v>
      </c>
      <c r="E7" s="49"/>
      <c r="F7" s="50"/>
      <c r="G7" s="51" t="s">
        <v>23</v>
      </c>
      <c r="H7" s="38"/>
      <c r="I7" s="38"/>
      <c r="J7" s="52">
        <v>44256.0</v>
      </c>
      <c r="K7" s="53"/>
      <c r="L7" s="38"/>
      <c r="M7" s="38"/>
      <c r="N7" s="38"/>
      <c r="O7" s="40"/>
      <c r="P7" s="37"/>
    </row>
    <row r="8">
      <c r="A8" s="38"/>
      <c r="B8" s="38"/>
      <c r="C8" s="38"/>
      <c r="D8" s="34"/>
      <c r="E8" s="34"/>
      <c r="F8" s="46"/>
      <c r="G8" s="38"/>
      <c r="H8" s="38"/>
      <c r="I8" s="38"/>
      <c r="J8" s="34"/>
      <c r="K8" s="34"/>
      <c r="L8" s="38"/>
      <c r="M8" s="38"/>
      <c r="N8" s="38"/>
      <c r="O8" s="40"/>
      <c r="P8" s="37"/>
    </row>
    <row r="9">
      <c r="A9" s="38"/>
      <c r="B9" s="47" t="s">
        <v>24</v>
      </c>
      <c r="C9" s="38"/>
      <c r="D9" s="48" t="s">
        <v>25</v>
      </c>
      <c r="E9" s="49"/>
      <c r="F9" s="50"/>
      <c r="G9" s="51" t="s">
        <v>26</v>
      </c>
      <c r="H9" s="38"/>
      <c r="I9" s="38"/>
      <c r="J9" s="48">
        <v>3.0</v>
      </c>
      <c r="K9" s="53"/>
      <c r="L9" s="38"/>
      <c r="M9" s="38"/>
      <c r="N9" s="38"/>
      <c r="O9" s="40"/>
      <c r="P9" s="37"/>
    </row>
    <row r="10">
      <c r="A10" s="38"/>
      <c r="B10" s="38"/>
      <c r="C10" s="38"/>
      <c r="D10" s="34"/>
      <c r="E10" s="34"/>
      <c r="F10" s="34"/>
      <c r="G10" s="38"/>
      <c r="H10" s="38"/>
      <c r="I10" s="38"/>
      <c r="J10" s="34"/>
      <c r="K10" s="34"/>
      <c r="L10" s="38"/>
      <c r="M10" s="38"/>
      <c r="N10" s="38"/>
      <c r="O10" s="40"/>
      <c r="P10" s="37"/>
    </row>
    <row r="11">
      <c r="A11" s="38"/>
      <c r="B11" s="38"/>
      <c r="C11" s="38"/>
      <c r="D11" s="38"/>
      <c r="E11" s="38"/>
      <c r="F11" s="38"/>
      <c r="G11" s="38"/>
      <c r="H11" s="38"/>
      <c r="I11" s="38"/>
      <c r="J11" s="38"/>
      <c r="K11" s="38"/>
      <c r="L11" s="38"/>
      <c r="M11" s="38"/>
      <c r="N11" s="38"/>
      <c r="O11" s="40"/>
      <c r="P11" s="37"/>
    </row>
    <row r="12">
      <c r="A12" s="38"/>
      <c r="B12" s="38"/>
      <c r="C12" s="38"/>
      <c r="D12" s="38"/>
      <c r="E12" s="38"/>
      <c r="F12" s="38"/>
      <c r="G12" s="38"/>
      <c r="H12" s="38"/>
      <c r="I12" s="38"/>
      <c r="J12" s="38"/>
      <c r="K12" s="38"/>
      <c r="L12" s="38"/>
      <c r="M12" s="38"/>
      <c r="N12" s="38"/>
      <c r="O12" s="40"/>
      <c r="P12" s="37"/>
    </row>
    <row r="13">
      <c r="A13" s="38"/>
      <c r="B13" s="54" t="s">
        <v>27</v>
      </c>
      <c r="C13" s="38"/>
      <c r="D13" s="38"/>
      <c r="E13" s="38"/>
      <c r="F13" s="38"/>
      <c r="G13" s="38"/>
      <c r="H13" s="38"/>
      <c r="I13" s="38"/>
      <c r="J13" s="38"/>
      <c r="K13" s="38"/>
      <c r="L13" s="38"/>
      <c r="M13" s="38"/>
      <c r="N13" s="38"/>
      <c r="O13" s="40"/>
      <c r="P13" s="37"/>
    </row>
    <row r="14">
      <c r="A14" s="38"/>
      <c r="B14" s="38"/>
      <c r="C14" s="38"/>
      <c r="D14" s="38"/>
      <c r="E14" s="38"/>
      <c r="F14" s="38"/>
      <c r="G14" s="38"/>
      <c r="H14" s="38"/>
      <c r="I14" s="38"/>
      <c r="J14" s="38"/>
      <c r="K14" s="38"/>
      <c r="L14" s="38"/>
      <c r="M14" s="38"/>
      <c r="N14" s="38"/>
      <c r="O14" s="40"/>
      <c r="P14" s="37"/>
    </row>
    <row r="15">
      <c r="A15" s="38"/>
      <c r="B15" s="38"/>
      <c r="C15" s="55" t="s">
        <v>28</v>
      </c>
      <c r="D15" s="56"/>
      <c r="E15" s="57"/>
      <c r="F15" s="38"/>
      <c r="G15" s="55" t="s">
        <v>29</v>
      </c>
      <c r="H15" s="56"/>
      <c r="I15" s="56"/>
      <c r="J15" s="56"/>
      <c r="K15" s="56"/>
      <c r="L15" s="57"/>
      <c r="M15" s="38"/>
      <c r="N15" s="38"/>
      <c r="O15" s="40"/>
      <c r="P15" s="37"/>
    </row>
    <row r="16" ht="25.5" customHeight="1">
      <c r="A16" s="38"/>
      <c r="B16" s="58" t="s">
        <v>30</v>
      </c>
      <c r="C16" s="48" t="s">
        <v>31</v>
      </c>
      <c r="D16" s="49"/>
      <c r="E16" s="53"/>
      <c r="F16" s="38"/>
      <c r="G16" s="59" t="s">
        <v>32</v>
      </c>
      <c r="H16" s="49"/>
      <c r="I16" s="49"/>
      <c r="J16" s="49"/>
      <c r="K16" s="49"/>
      <c r="L16" s="53"/>
      <c r="M16" s="38"/>
      <c r="N16" s="38"/>
      <c r="O16" s="40"/>
      <c r="P16" s="37"/>
    </row>
    <row r="17" ht="9.75" customHeight="1">
      <c r="A17" s="38"/>
      <c r="B17" s="38"/>
      <c r="C17" s="34"/>
      <c r="D17" s="34"/>
      <c r="E17" s="34"/>
      <c r="F17" s="38"/>
      <c r="G17" s="34"/>
      <c r="H17" s="34"/>
      <c r="I17" s="34"/>
      <c r="J17" s="34"/>
      <c r="K17" s="34"/>
      <c r="L17" s="34"/>
      <c r="M17" s="38"/>
      <c r="N17" s="38"/>
      <c r="O17" s="40"/>
      <c r="P17" s="37"/>
    </row>
    <row r="18" ht="25.5" customHeight="1">
      <c r="A18" s="38"/>
      <c r="B18" s="58" t="s">
        <v>33</v>
      </c>
      <c r="C18" s="48" t="s">
        <v>34</v>
      </c>
      <c r="D18" s="49"/>
      <c r="E18" s="53"/>
      <c r="F18" s="38"/>
      <c r="G18" s="48" t="s">
        <v>35</v>
      </c>
      <c r="H18" s="49"/>
      <c r="I18" s="49"/>
      <c r="J18" s="49"/>
      <c r="K18" s="49"/>
      <c r="L18" s="53"/>
      <c r="M18" s="38"/>
      <c r="N18" s="38"/>
      <c r="O18" s="40"/>
      <c r="P18" s="37"/>
    </row>
    <row r="19" ht="9.75" customHeight="1">
      <c r="A19" s="38"/>
      <c r="B19" s="38"/>
      <c r="C19" s="34"/>
      <c r="D19" s="34"/>
      <c r="E19" s="34"/>
      <c r="F19" s="38"/>
      <c r="G19" s="34"/>
      <c r="H19" s="34"/>
      <c r="I19" s="34"/>
      <c r="J19" s="34"/>
      <c r="K19" s="34"/>
      <c r="L19" s="34"/>
      <c r="M19" s="38"/>
      <c r="N19" s="38"/>
      <c r="O19" s="40"/>
      <c r="P19" s="37"/>
    </row>
    <row r="20" ht="25.5" customHeight="1">
      <c r="A20" s="38"/>
      <c r="B20" s="58" t="s">
        <v>36</v>
      </c>
      <c r="C20" s="48" t="s">
        <v>37</v>
      </c>
      <c r="D20" s="49"/>
      <c r="E20" s="53"/>
      <c r="F20" s="38"/>
      <c r="G20" s="48" t="s">
        <v>38</v>
      </c>
      <c r="H20" s="49"/>
      <c r="I20" s="49"/>
      <c r="J20" s="49"/>
      <c r="K20" s="49"/>
      <c r="L20" s="53"/>
      <c r="M20" s="38"/>
      <c r="N20" s="38"/>
      <c r="O20" s="40"/>
      <c r="P20" s="37"/>
    </row>
    <row r="21" ht="9.75" customHeight="1">
      <c r="A21" s="38"/>
      <c r="B21" s="38"/>
      <c r="C21" s="34"/>
      <c r="D21" s="34"/>
      <c r="E21" s="34"/>
      <c r="F21" s="38"/>
      <c r="G21" s="34"/>
      <c r="H21" s="34"/>
      <c r="I21" s="34"/>
      <c r="J21" s="34"/>
      <c r="K21" s="34"/>
      <c r="L21" s="34"/>
      <c r="M21" s="38"/>
      <c r="N21" s="38"/>
      <c r="O21" s="40"/>
      <c r="P21" s="37"/>
    </row>
    <row r="22" ht="25.5" customHeight="1">
      <c r="A22" s="38"/>
      <c r="B22" s="58" t="s">
        <v>39</v>
      </c>
      <c r="C22" s="48" t="s">
        <v>40</v>
      </c>
      <c r="D22" s="49"/>
      <c r="E22" s="53"/>
      <c r="F22" s="38"/>
      <c r="G22" s="48" t="s">
        <v>41</v>
      </c>
      <c r="H22" s="49"/>
      <c r="I22" s="49"/>
      <c r="J22" s="49"/>
      <c r="K22" s="49"/>
      <c r="L22" s="53"/>
      <c r="M22" s="38"/>
      <c r="N22" s="38"/>
      <c r="O22" s="40"/>
      <c r="P22" s="37"/>
    </row>
    <row r="23" ht="9.75" customHeight="1">
      <c r="A23" s="38"/>
      <c r="B23" s="38"/>
      <c r="C23" s="34"/>
      <c r="D23" s="34"/>
      <c r="E23" s="34"/>
      <c r="F23" s="38"/>
      <c r="G23" s="34"/>
      <c r="H23" s="34"/>
      <c r="I23" s="34"/>
      <c r="J23" s="34"/>
      <c r="K23" s="34"/>
      <c r="L23" s="34"/>
      <c r="M23" s="38"/>
      <c r="N23" s="38"/>
      <c r="O23" s="40"/>
      <c r="P23" s="37"/>
    </row>
    <row r="24" ht="25.5" customHeight="1">
      <c r="A24" s="38"/>
      <c r="B24" s="58" t="s">
        <v>42</v>
      </c>
      <c r="C24" s="48"/>
      <c r="D24" s="49"/>
      <c r="E24" s="53"/>
      <c r="F24" s="38"/>
      <c r="G24" s="60"/>
      <c r="H24" s="49"/>
      <c r="I24" s="49"/>
      <c r="J24" s="49"/>
      <c r="K24" s="49"/>
      <c r="L24" s="53"/>
      <c r="M24" s="38"/>
      <c r="N24" s="54"/>
      <c r="O24" s="40"/>
      <c r="P24" s="37"/>
    </row>
    <row r="25" ht="9.75" customHeight="1">
      <c r="A25" s="38"/>
      <c r="B25" s="58"/>
      <c r="C25" s="34"/>
      <c r="D25" s="34"/>
      <c r="E25" s="34"/>
      <c r="F25" s="38"/>
      <c r="G25" s="34"/>
      <c r="H25" s="34"/>
      <c r="I25" s="34"/>
      <c r="J25" s="34"/>
      <c r="K25" s="34"/>
      <c r="L25" s="34"/>
      <c r="M25" s="38"/>
      <c r="N25" s="38"/>
      <c r="O25" s="40"/>
      <c r="P25" s="37"/>
    </row>
    <row r="26" ht="25.5" customHeight="1">
      <c r="A26" s="38"/>
      <c r="B26" s="58" t="s">
        <v>43</v>
      </c>
      <c r="C26" s="61"/>
      <c r="D26" s="49"/>
      <c r="E26" s="53"/>
      <c r="F26" s="38"/>
      <c r="G26" s="60"/>
      <c r="H26" s="49"/>
      <c r="I26" s="49"/>
      <c r="J26" s="49"/>
      <c r="K26" s="49"/>
      <c r="L26" s="53"/>
      <c r="M26" s="38"/>
      <c r="N26" s="38"/>
      <c r="O26" s="40"/>
      <c r="P26" s="37"/>
    </row>
    <row r="27" ht="9.75" customHeight="1">
      <c r="A27" s="38"/>
      <c r="B27" s="38"/>
      <c r="C27" s="34"/>
      <c r="D27" s="34"/>
      <c r="E27" s="34"/>
      <c r="F27" s="38"/>
      <c r="G27" s="34"/>
      <c r="H27" s="34"/>
      <c r="I27" s="34"/>
      <c r="J27" s="34"/>
      <c r="K27" s="34"/>
      <c r="L27" s="34"/>
      <c r="M27" s="38"/>
      <c r="N27" s="38"/>
      <c r="O27" s="40"/>
      <c r="P27" s="37"/>
    </row>
    <row r="28" ht="25.5" customHeight="1">
      <c r="A28" s="38"/>
      <c r="B28" s="58" t="s">
        <v>44</v>
      </c>
      <c r="C28" s="61"/>
      <c r="D28" s="49"/>
      <c r="E28" s="53"/>
      <c r="F28" s="38"/>
      <c r="G28" s="60"/>
      <c r="H28" s="49"/>
      <c r="I28" s="49"/>
      <c r="J28" s="49"/>
      <c r="K28" s="49"/>
      <c r="L28" s="53"/>
      <c r="M28" s="38"/>
      <c r="N28" s="38"/>
      <c r="O28" s="40"/>
      <c r="P28" s="37"/>
    </row>
    <row r="29" ht="9.75" customHeight="1">
      <c r="A29" s="38"/>
      <c r="B29" s="38"/>
      <c r="C29" s="34"/>
      <c r="D29" s="34"/>
      <c r="E29" s="34"/>
      <c r="F29" s="38"/>
      <c r="G29" s="34"/>
      <c r="H29" s="34"/>
      <c r="I29" s="34"/>
      <c r="J29" s="34"/>
      <c r="K29" s="34"/>
      <c r="L29" s="34"/>
      <c r="M29" s="38"/>
      <c r="N29" s="38"/>
      <c r="O29" s="40"/>
      <c r="P29" s="37"/>
    </row>
    <row r="30" ht="25.5" customHeight="1">
      <c r="A30" s="38"/>
      <c r="B30" s="58" t="s">
        <v>45</v>
      </c>
      <c r="C30" s="61"/>
      <c r="D30" s="49"/>
      <c r="E30" s="53"/>
      <c r="F30" s="38"/>
      <c r="G30" s="60"/>
      <c r="H30" s="49"/>
      <c r="I30" s="49"/>
      <c r="J30" s="49"/>
      <c r="K30" s="49"/>
      <c r="L30" s="53"/>
      <c r="M30" s="38"/>
      <c r="N30" s="38"/>
      <c r="O30" s="40"/>
      <c r="P30" s="37"/>
    </row>
    <row r="31" ht="18.0" customHeight="1">
      <c r="A31" s="38"/>
      <c r="B31" s="38"/>
      <c r="C31" s="34"/>
      <c r="D31" s="34"/>
      <c r="E31" s="34"/>
      <c r="F31" s="38"/>
      <c r="G31" s="34"/>
      <c r="H31" s="34"/>
      <c r="I31" s="34"/>
      <c r="J31" s="34"/>
      <c r="K31" s="34"/>
      <c r="L31" s="34"/>
      <c r="M31" s="38"/>
      <c r="N31" s="38"/>
      <c r="O31" s="40"/>
      <c r="P31" s="37"/>
    </row>
    <row r="32">
      <c r="A32" s="38"/>
      <c r="B32" s="47" t="s">
        <v>46</v>
      </c>
      <c r="C32" s="38"/>
      <c r="D32" s="38"/>
      <c r="E32" s="38"/>
      <c r="F32" s="38"/>
      <c r="G32" s="38"/>
      <c r="H32" s="38"/>
      <c r="I32" s="38"/>
      <c r="J32" s="38"/>
      <c r="K32" s="38"/>
      <c r="L32" s="38"/>
      <c r="M32" s="38"/>
      <c r="N32" s="38"/>
      <c r="O32" s="40"/>
      <c r="P32" s="37"/>
    </row>
    <row r="33">
      <c r="A33" s="38"/>
      <c r="B33" s="38"/>
      <c r="C33" s="38"/>
      <c r="D33" s="38"/>
      <c r="E33" s="38"/>
      <c r="F33" s="38"/>
      <c r="G33" s="38"/>
      <c r="H33" s="38"/>
      <c r="I33" s="38"/>
      <c r="J33" s="38"/>
      <c r="K33" s="38"/>
      <c r="L33" s="38"/>
      <c r="M33" s="38"/>
      <c r="N33" s="38"/>
      <c r="O33" s="40"/>
      <c r="P33" s="37"/>
    </row>
    <row r="34">
      <c r="A34" s="38"/>
      <c r="B34" s="38"/>
      <c r="C34" s="55" t="s">
        <v>47</v>
      </c>
      <c r="D34" s="56"/>
      <c r="E34" s="56"/>
      <c r="F34" s="56"/>
      <c r="G34" s="57"/>
      <c r="H34" s="62"/>
      <c r="I34" s="58" t="s">
        <v>48</v>
      </c>
      <c r="J34" s="38"/>
      <c r="K34" s="55" t="s">
        <v>49</v>
      </c>
      <c r="L34" s="56"/>
      <c r="M34" s="56"/>
      <c r="N34" s="56"/>
      <c r="O34" s="57"/>
      <c r="P34" s="63"/>
    </row>
    <row r="35" ht="25.5" customHeight="1">
      <c r="A35" s="38"/>
      <c r="B35" s="58" t="s">
        <v>50</v>
      </c>
      <c r="C35" s="48" t="s">
        <v>51</v>
      </c>
      <c r="D35" s="49"/>
      <c r="E35" s="49"/>
      <c r="F35" s="49"/>
      <c r="G35" s="53"/>
      <c r="H35" s="62"/>
      <c r="I35" s="64">
        <v>4.0</v>
      </c>
      <c r="J35" s="38"/>
      <c r="K35" s="60"/>
      <c r="L35" s="49"/>
      <c r="M35" s="49"/>
      <c r="N35" s="49"/>
      <c r="O35" s="53"/>
      <c r="P35" s="65"/>
    </row>
    <row r="36" ht="9.0" customHeight="1">
      <c r="A36" s="38"/>
      <c r="B36" s="38"/>
      <c r="C36" s="66"/>
      <c r="D36" s="66"/>
      <c r="E36" s="66"/>
      <c r="F36" s="66"/>
      <c r="G36" s="67"/>
      <c r="H36" s="62"/>
      <c r="I36" s="38"/>
      <c r="J36" s="38"/>
      <c r="K36" s="66"/>
      <c r="L36" s="66"/>
      <c r="M36" s="66"/>
      <c r="N36" s="66"/>
      <c r="O36" s="68"/>
      <c r="P36" s="65"/>
    </row>
    <row r="37" ht="25.5" customHeight="1">
      <c r="A37" s="38"/>
      <c r="B37" s="58" t="s">
        <v>52</v>
      </c>
      <c r="C37" s="48" t="s">
        <v>53</v>
      </c>
      <c r="D37" s="49"/>
      <c r="E37" s="49"/>
      <c r="F37" s="49"/>
      <c r="G37" s="53"/>
      <c r="H37" s="62"/>
      <c r="I37" s="69">
        <v>5.0</v>
      </c>
      <c r="J37" s="38"/>
      <c r="K37" s="60"/>
      <c r="L37" s="49"/>
      <c r="M37" s="49"/>
      <c r="N37" s="49"/>
      <c r="O37" s="53"/>
      <c r="P37" s="65"/>
    </row>
    <row r="38" ht="9.0" customHeight="1">
      <c r="A38" s="38"/>
      <c r="B38" s="38"/>
      <c r="C38" s="66"/>
      <c r="D38" s="66"/>
      <c r="E38" s="66"/>
      <c r="F38" s="66"/>
      <c r="G38" s="67"/>
      <c r="H38" s="62"/>
      <c r="I38" s="34"/>
      <c r="J38" s="38"/>
      <c r="K38" s="66"/>
      <c r="L38" s="66"/>
      <c r="M38" s="66"/>
      <c r="N38" s="66"/>
      <c r="O38" s="68"/>
      <c r="P38" s="65"/>
    </row>
    <row r="39" ht="25.5" customHeight="1">
      <c r="A39" s="38"/>
      <c r="B39" s="58" t="s">
        <v>54</v>
      </c>
      <c r="C39" s="48" t="s">
        <v>55</v>
      </c>
      <c r="D39" s="49"/>
      <c r="E39" s="49"/>
      <c r="F39" s="49"/>
      <c r="G39" s="53"/>
      <c r="H39" s="62"/>
      <c r="I39" s="69">
        <v>3.0</v>
      </c>
      <c r="J39" s="38"/>
      <c r="K39" s="60"/>
      <c r="L39" s="49"/>
      <c r="M39" s="49"/>
      <c r="N39" s="49"/>
      <c r="O39" s="53"/>
      <c r="P39" s="65"/>
    </row>
    <row r="40" ht="9.0" customHeight="1">
      <c r="A40" s="38"/>
      <c r="B40" s="38"/>
      <c r="C40" s="66"/>
      <c r="D40" s="66"/>
      <c r="E40" s="66"/>
      <c r="F40" s="66"/>
      <c r="G40" s="67"/>
      <c r="H40" s="62"/>
      <c r="I40" s="34"/>
      <c r="J40" s="38"/>
      <c r="K40" s="66"/>
      <c r="L40" s="66"/>
      <c r="M40" s="66"/>
      <c r="N40" s="66"/>
      <c r="O40" s="68"/>
      <c r="P40" s="65"/>
    </row>
    <row r="41" ht="25.5" customHeight="1">
      <c r="A41" s="38"/>
      <c r="B41" s="58" t="s">
        <v>56</v>
      </c>
      <c r="C41" s="48" t="s">
        <v>57</v>
      </c>
      <c r="D41" s="49"/>
      <c r="E41" s="49"/>
      <c r="F41" s="49"/>
      <c r="G41" s="53"/>
      <c r="H41" s="62"/>
      <c r="I41" s="69">
        <v>4.0</v>
      </c>
      <c r="J41" s="38"/>
      <c r="K41" s="60"/>
      <c r="L41" s="49"/>
      <c r="M41" s="49"/>
      <c r="N41" s="49"/>
      <c r="O41" s="53"/>
      <c r="P41" s="65"/>
    </row>
    <row r="42" ht="9.0" customHeight="1">
      <c r="A42" s="38"/>
      <c r="B42" s="38"/>
      <c r="C42" s="66"/>
      <c r="D42" s="66"/>
      <c r="E42" s="66"/>
      <c r="F42" s="66"/>
      <c r="G42" s="67"/>
      <c r="H42" s="62"/>
      <c r="I42" s="34"/>
      <c r="J42" s="38"/>
      <c r="K42" s="66"/>
      <c r="L42" s="66"/>
      <c r="M42" s="66"/>
      <c r="N42" s="66"/>
      <c r="O42" s="68"/>
      <c r="P42" s="65"/>
    </row>
    <row r="43" ht="25.5" customHeight="1">
      <c r="A43" s="38"/>
      <c r="B43" s="58" t="s">
        <v>58</v>
      </c>
      <c r="C43" s="48" t="s">
        <v>59</v>
      </c>
      <c r="D43" s="49"/>
      <c r="E43" s="49"/>
      <c r="F43" s="49"/>
      <c r="G43" s="53"/>
      <c r="H43" s="62"/>
      <c r="I43" s="69">
        <v>3.0</v>
      </c>
      <c r="J43" s="38"/>
      <c r="K43" s="60"/>
      <c r="L43" s="49"/>
      <c r="M43" s="49"/>
      <c r="N43" s="49"/>
      <c r="O43" s="53"/>
      <c r="P43" s="65"/>
    </row>
    <row r="44" ht="9.0" customHeight="1">
      <c r="A44" s="38"/>
      <c r="B44" s="38"/>
      <c r="C44" s="66"/>
      <c r="D44" s="66"/>
      <c r="E44" s="66"/>
      <c r="F44" s="66"/>
      <c r="G44" s="67"/>
      <c r="H44" s="62"/>
      <c r="I44" s="34"/>
      <c r="J44" s="38"/>
      <c r="K44" s="66"/>
      <c r="L44" s="66"/>
      <c r="M44" s="66"/>
      <c r="N44" s="66"/>
      <c r="O44" s="68"/>
      <c r="P44" s="65"/>
    </row>
    <row r="45" ht="25.5" customHeight="1">
      <c r="A45" s="38"/>
      <c r="B45" s="58" t="s">
        <v>60</v>
      </c>
      <c r="C45" s="60"/>
      <c r="D45" s="49"/>
      <c r="E45" s="49"/>
      <c r="F45" s="49"/>
      <c r="G45" s="53"/>
      <c r="H45" s="62"/>
      <c r="I45" s="69"/>
      <c r="J45" s="38"/>
      <c r="K45" s="60"/>
      <c r="L45" s="49"/>
      <c r="M45" s="49"/>
      <c r="N45" s="49"/>
      <c r="O45" s="53"/>
      <c r="P45" s="65"/>
    </row>
    <row r="46" ht="9.0" customHeight="1">
      <c r="A46" s="38"/>
      <c r="B46" s="38"/>
      <c r="C46" s="66"/>
      <c r="D46" s="66"/>
      <c r="E46" s="66"/>
      <c r="F46" s="66"/>
      <c r="G46" s="67"/>
      <c r="H46" s="62"/>
      <c r="I46" s="34"/>
      <c r="J46" s="38"/>
      <c r="K46" s="66"/>
      <c r="L46" s="66"/>
      <c r="M46" s="66"/>
      <c r="N46" s="66"/>
      <c r="O46" s="68"/>
      <c r="P46" s="65"/>
    </row>
    <row r="47" ht="25.5" customHeight="1">
      <c r="A47" s="38"/>
      <c r="B47" s="58" t="s">
        <v>61</v>
      </c>
      <c r="C47" s="60"/>
      <c r="D47" s="49"/>
      <c r="E47" s="49"/>
      <c r="F47" s="49"/>
      <c r="G47" s="53"/>
      <c r="H47" s="62"/>
      <c r="I47" s="69"/>
      <c r="J47" s="38"/>
      <c r="K47" s="60"/>
      <c r="L47" s="49"/>
      <c r="M47" s="49"/>
      <c r="N47" s="49"/>
      <c r="O47" s="53"/>
      <c r="P47" s="65"/>
    </row>
    <row r="48" ht="9.0" customHeight="1">
      <c r="A48" s="38"/>
      <c r="B48" s="38"/>
      <c r="C48" s="66"/>
      <c r="D48" s="66"/>
      <c r="E48" s="66"/>
      <c r="F48" s="66"/>
      <c r="G48" s="67"/>
      <c r="H48" s="62"/>
      <c r="I48" s="34"/>
      <c r="J48" s="38"/>
      <c r="K48" s="66"/>
      <c r="L48" s="66"/>
      <c r="M48" s="66"/>
      <c r="N48" s="66"/>
      <c r="O48" s="68"/>
      <c r="P48" s="65"/>
    </row>
    <row r="49" ht="25.5" customHeight="1">
      <c r="A49" s="38"/>
      <c r="B49" s="58" t="s">
        <v>62</v>
      </c>
      <c r="C49" s="60"/>
      <c r="D49" s="49"/>
      <c r="E49" s="49"/>
      <c r="F49" s="49"/>
      <c r="G49" s="53"/>
      <c r="H49" s="62"/>
      <c r="I49" s="69"/>
      <c r="J49" s="38"/>
      <c r="K49" s="60"/>
      <c r="L49" s="49"/>
      <c r="M49" s="49"/>
      <c r="N49" s="49"/>
      <c r="O49" s="53"/>
      <c r="P49" s="65"/>
    </row>
    <row r="50">
      <c r="A50" s="38"/>
      <c r="B50" s="38"/>
      <c r="C50" s="34"/>
      <c r="D50" s="34"/>
      <c r="E50" s="34"/>
      <c r="F50" s="34"/>
      <c r="G50" s="34"/>
      <c r="H50" s="38"/>
      <c r="I50" s="34"/>
      <c r="J50" s="38"/>
      <c r="K50" s="34"/>
      <c r="L50" s="34"/>
      <c r="M50" s="34"/>
      <c r="N50" s="34"/>
      <c r="O50" s="36"/>
      <c r="P50" s="37"/>
    </row>
    <row r="51">
      <c r="A51" s="38"/>
      <c r="B51" s="38"/>
      <c r="C51" s="38"/>
      <c r="D51" s="38"/>
      <c r="E51" s="38"/>
      <c r="F51" s="38"/>
      <c r="G51" s="38"/>
      <c r="H51" s="38"/>
      <c r="I51" s="38"/>
      <c r="J51" s="38"/>
      <c r="K51" s="38"/>
      <c r="L51" s="38"/>
      <c r="M51" s="38"/>
      <c r="N51" s="38"/>
      <c r="O51" s="40"/>
      <c r="P51" s="37"/>
    </row>
    <row r="52">
      <c r="A52" s="38"/>
      <c r="B52" s="38"/>
      <c r="C52" s="38"/>
      <c r="D52" s="38"/>
      <c r="E52" s="38"/>
      <c r="F52" s="38"/>
      <c r="G52" s="38"/>
      <c r="H52" s="38"/>
      <c r="I52" s="38"/>
      <c r="J52" s="38"/>
      <c r="K52" s="38"/>
      <c r="L52" s="38"/>
      <c r="M52" s="38"/>
      <c r="N52" s="38"/>
      <c r="O52" s="40"/>
      <c r="P52" s="37"/>
    </row>
    <row r="53">
      <c r="A53" s="38"/>
      <c r="B53" s="38"/>
      <c r="C53" s="38"/>
      <c r="D53" s="38"/>
      <c r="E53" s="38"/>
      <c r="F53" s="38"/>
      <c r="G53" s="38"/>
      <c r="H53" s="38"/>
      <c r="I53" s="38"/>
      <c r="J53" s="38"/>
      <c r="K53" s="38"/>
      <c r="L53" s="38"/>
      <c r="M53" s="38"/>
      <c r="N53" s="38"/>
      <c r="O53" s="40"/>
      <c r="P53" s="37"/>
    </row>
    <row r="54">
      <c r="A54" s="38"/>
      <c r="B54" s="38"/>
      <c r="C54" s="38"/>
      <c r="D54" s="38"/>
      <c r="E54" s="38"/>
      <c r="F54" s="38"/>
      <c r="G54" s="38"/>
      <c r="H54" s="38"/>
      <c r="I54" s="38"/>
      <c r="J54" s="38"/>
      <c r="K54" s="38"/>
      <c r="L54" s="38"/>
      <c r="M54" s="38"/>
      <c r="N54" s="38"/>
      <c r="O54" s="40"/>
      <c r="P54" s="37"/>
    </row>
    <row r="55">
      <c r="A55" s="38"/>
      <c r="B55" s="38"/>
      <c r="C55" s="38"/>
      <c r="D55" s="38"/>
      <c r="E55" s="38"/>
      <c r="F55" s="38"/>
      <c r="G55" s="38"/>
      <c r="H55" s="38"/>
      <c r="I55" s="38"/>
      <c r="J55" s="38"/>
      <c r="K55" s="38"/>
      <c r="L55" s="38"/>
      <c r="M55" s="38"/>
      <c r="N55" s="38"/>
      <c r="O55" s="40"/>
      <c r="P55" s="37"/>
    </row>
    <row r="56">
      <c r="A56" s="38"/>
      <c r="B56" s="38"/>
      <c r="C56" s="38"/>
      <c r="D56" s="38"/>
      <c r="E56" s="38"/>
      <c r="F56" s="38"/>
      <c r="G56" s="38"/>
      <c r="H56" s="38"/>
      <c r="I56" s="38"/>
      <c r="J56" s="38"/>
      <c r="K56" s="38"/>
      <c r="L56" s="38"/>
      <c r="M56" s="38"/>
      <c r="N56" s="38"/>
      <c r="O56" s="40"/>
      <c r="P56" s="37"/>
    </row>
    <row r="57">
      <c r="A57" s="38"/>
      <c r="B57" s="38"/>
      <c r="C57" s="38"/>
      <c r="D57" s="38"/>
      <c r="E57" s="38"/>
      <c r="F57" s="38"/>
      <c r="G57" s="38"/>
      <c r="H57" s="38"/>
      <c r="I57" s="38"/>
      <c r="J57" s="38"/>
      <c r="K57" s="38"/>
      <c r="L57" s="38"/>
      <c r="M57" s="38"/>
      <c r="N57" s="38"/>
      <c r="O57" s="40"/>
      <c r="P57" s="37"/>
    </row>
  </sheetData>
  <mergeCells count="42">
    <mergeCell ref="A1:L2"/>
    <mergeCell ref="M1:O2"/>
    <mergeCell ref="D7:E7"/>
    <mergeCell ref="J7:K7"/>
    <mergeCell ref="D9:E9"/>
    <mergeCell ref="J9:K9"/>
    <mergeCell ref="G15:L15"/>
    <mergeCell ref="C15:E15"/>
    <mergeCell ref="C16:E16"/>
    <mergeCell ref="G16:L16"/>
    <mergeCell ref="C18:E18"/>
    <mergeCell ref="G18:L18"/>
    <mergeCell ref="C20:E20"/>
    <mergeCell ref="G20:L20"/>
    <mergeCell ref="C22:E22"/>
    <mergeCell ref="G22:L22"/>
    <mergeCell ref="C24:E24"/>
    <mergeCell ref="G24:L24"/>
    <mergeCell ref="C26:E26"/>
    <mergeCell ref="G26:L26"/>
    <mergeCell ref="G28:L28"/>
    <mergeCell ref="G30:L30"/>
    <mergeCell ref="C28:E28"/>
    <mergeCell ref="C30:E30"/>
    <mergeCell ref="C34:G34"/>
    <mergeCell ref="K34:O34"/>
    <mergeCell ref="C35:G35"/>
    <mergeCell ref="K35:O35"/>
    <mergeCell ref="K37:O37"/>
    <mergeCell ref="C45:G45"/>
    <mergeCell ref="K45:O45"/>
    <mergeCell ref="C47:G47"/>
    <mergeCell ref="K47:O47"/>
    <mergeCell ref="C49:G49"/>
    <mergeCell ref="K49:O49"/>
    <mergeCell ref="C37:G37"/>
    <mergeCell ref="C39:G39"/>
    <mergeCell ref="K39:O39"/>
    <mergeCell ref="C41:G41"/>
    <mergeCell ref="K41:O41"/>
    <mergeCell ref="C43:G43"/>
    <mergeCell ref="K43:O43"/>
  </mergeCells>
  <dataValidations>
    <dataValidation type="list" allowBlank="1" sqref="I35 I37 I39 I41 I43 I45 I47 I49">
      <formula1>"1,2,3,4,5"</formula1>
    </dataValidation>
  </dataValidations>
  <hyperlinks>
    <hyperlink r:id="rId1" ref="M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2.71"/>
    <col customWidth="1" min="2" max="2" width="3.43"/>
    <col customWidth="1" min="4" max="4" width="23.86"/>
    <col customWidth="1" min="6" max="6" width="30.57"/>
    <col customWidth="1" min="9" max="10" width="15.43"/>
    <col customWidth="1" min="16" max="16" width="15.71"/>
  </cols>
  <sheetData>
    <row r="1" ht="27.75" customHeight="1">
      <c r="A1" s="29" t="s">
        <v>63</v>
      </c>
      <c r="J1" s="70" t="s">
        <v>18</v>
      </c>
      <c r="M1" s="71"/>
    </row>
    <row r="2" ht="27.75" customHeight="1"/>
    <row r="3">
      <c r="A3" s="72"/>
      <c r="B3" s="73"/>
      <c r="C3" s="74"/>
      <c r="D3" s="74"/>
      <c r="F3" s="75"/>
      <c r="G3" s="76"/>
      <c r="H3" s="74"/>
      <c r="I3" s="74"/>
      <c r="J3" s="74"/>
      <c r="K3" s="74"/>
      <c r="L3" s="74"/>
      <c r="M3" s="74"/>
      <c r="N3" s="74"/>
      <c r="O3" s="74"/>
      <c r="P3" s="66"/>
    </row>
    <row r="4">
      <c r="A4" s="77"/>
      <c r="B4" s="78" t="s">
        <v>64</v>
      </c>
      <c r="C4" s="62"/>
      <c r="D4" s="79"/>
      <c r="E4" s="80"/>
      <c r="F4" s="81" t="s">
        <v>65</v>
      </c>
      <c r="G4" s="82" t="str">
        <f>IF('2. Definições'!D7&lt;&gt;"",'2. Definições'!D7,"")&amp;IF('2. Definições'!D9&gt;""," | "&amp;'2. Definições'!D9,"")</f>
        <v>Desenvolvedor Front-end | Marketing</v>
      </c>
      <c r="H4" s="83"/>
      <c r="I4" s="83"/>
      <c r="J4" s="62"/>
      <c r="K4" s="62"/>
      <c r="L4" s="62"/>
      <c r="M4" s="62"/>
      <c r="N4" s="62"/>
      <c r="O4" s="62"/>
      <c r="P4" s="84"/>
    </row>
    <row r="5">
      <c r="A5" s="62"/>
      <c r="B5" s="85"/>
      <c r="C5" s="62"/>
      <c r="D5" s="62"/>
      <c r="E5" s="74"/>
      <c r="F5" s="62"/>
      <c r="G5" s="62"/>
      <c r="H5" s="62"/>
      <c r="I5" s="62"/>
      <c r="J5" s="62"/>
      <c r="K5" s="62"/>
      <c r="L5" s="62"/>
      <c r="M5" s="62"/>
      <c r="N5" s="62"/>
      <c r="O5" s="62"/>
      <c r="P5" s="84"/>
    </row>
    <row r="6" ht="50.25" customHeight="1">
      <c r="A6" s="86"/>
      <c r="B6" s="87" t="s">
        <v>66</v>
      </c>
      <c r="C6" s="88" t="s">
        <v>67</v>
      </c>
      <c r="D6" s="88" t="s">
        <v>68</v>
      </c>
      <c r="E6" s="88" t="s">
        <v>69</v>
      </c>
      <c r="F6" s="88" t="s">
        <v>70</v>
      </c>
      <c r="G6" s="88" t="s">
        <v>71</v>
      </c>
      <c r="H6" s="88" t="s">
        <v>53</v>
      </c>
      <c r="I6" s="88" t="s">
        <v>72</v>
      </c>
      <c r="J6" s="88" t="s">
        <v>57</v>
      </c>
      <c r="K6" s="88" t="s">
        <v>73</v>
      </c>
      <c r="L6" s="88" t="s">
        <v>74</v>
      </c>
      <c r="M6" s="87" t="s">
        <v>74</v>
      </c>
      <c r="N6" s="87" t="s">
        <v>74</v>
      </c>
      <c r="O6" s="87" t="s">
        <v>75</v>
      </c>
      <c r="P6" s="87" t="s">
        <v>76</v>
      </c>
    </row>
    <row r="7">
      <c r="A7" s="62"/>
      <c r="B7" s="89">
        <v>1.0</v>
      </c>
      <c r="C7" s="90" t="s">
        <v>77</v>
      </c>
      <c r="D7" s="91" t="s">
        <v>78</v>
      </c>
      <c r="E7" s="83"/>
      <c r="F7" s="91" t="s">
        <v>31</v>
      </c>
      <c r="G7" s="64">
        <v>4.0</v>
      </c>
      <c r="H7" s="64">
        <v>2.0</v>
      </c>
      <c r="I7" s="64">
        <v>4.0</v>
      </c>
      <c r="J7" s="64">
        <v>3.0</v>
      </c>
      <c r="K7" s="64">
        <v>5.0</v>
      </c>
      <c r="L7" s="64"/>
      <c r="M7" s="64"/>
      <c r="N7" s="64"/>
      <c r="O7" s="92">
        <f>IF(SUM(G7:N7)&lt;&gt;0,SUMPRODUCT(G7:N7,'Dados - ocultar'!$B$13:$I$13)/'Dados - ocultar'!$J$15,"")</f>
        <v>0.6842105263</v>
      </c>
      <c r="P7" s="64" t="s">
        <v>79</v>
      </c>
    </row>
    <row r="8">
      <c r="A8" s="62"/>
      <c r="B8" s="89">
        <v>2.0</v>
      </c>
      <c r="C8" s="90" t="s">
        <v>80</v>
      </c>
      <c r="D8" s="91" t="s">
        <v>81</v>
      </c>
      <c r="E8" s="83"/>
      <c r="F8" s="91" t="s">
        <v>34</v>
      </c>
      <c r="G8" s="64">
        <v>1.0</v>
      </c>
      <c r="H8" s="64">
        <v>4.0</v>
      </c>
      <c r="I8" s="64">
        <v>3.0</v>
      </c>
      <c r="J8" s="64">
        <v>2.0</v>
      </c>
      <c r="K8" s="64">
        <v>4.0</v>
      </c>
      <c r="L8" s="64"/>
      <c r="M8" s="64"/>
      <c r="N8" s="64"/>
      <c r="O8" s="92">
        <f>IF(SUM(G8:N8)&lt;&gt;0,SUMPRODUCT(G8:N8,'Dados - ocultar'!$B$13:$I$13)/'Dados - ocultar'!$J$15,"")</f>
        <v>0.5578947368</v>
      </c>
      <c r="P8" s="64" t="s">
        <v>82</v>
      </c>
    </row>
    <row r="9">
      <c r="A9" s="62"/>
      <c r="B9" s="89">
        <v>3.0</v>
      </c>
      <c r="C9" s="90" t="s">
        <v>83</v>
      </c>
      <c r="D9" s="91" t="s">
        <v>84</v>
      </c>
      <c r="E9" s="83"/>
      <c r="F9" s="91" t="s">
        <v>37</v>
      </c>
      <c r="G9" s="64">
        <v>4.0</v>
      </c>
      <c r="H9" s="64">
        <v>0.0</v>
      </c>
      <c r="I9" s="64">
        <v>3.0</v>
      </c>
      <c r="J9" s="64">
        <v>4.0</v>
      </c>
      <c r="K9" s="64">
        <v>2.0</v>
      </c>
      <c r="L9" s="64"/>
      <c r="M9" s="64"/>
      <c r="N9" s="64"/>
      <c r="O9" s="92">
        <f>IF(SUM(G9:N9)&lt;&gt;0,SUMPRODUCT(G9:N9,'Dados - ocultar'!$B$13:$I$13)/'Dados - ocultar'!$J$15,"")</f>
        <v>0.4947368421</v>
      </c>
      <c r="P9" s="64" t="s">
        <v>82</v>
      </c>
    </row>
    <row r="10">
      <c r="A10" s="62"/>
      <c r="B10" s="89">
        <v>4.0</v>
      </c>
      <c r="C10" s="90" t="s">
        <v>85</v>
      </c>
      <c r="D10" s="91" t="s">
        <v>86</v>
      </c>
      <c r="E10" s="83"/>
      <c r="F10" s="91" t="s">
        <v>40</v>
      </c>
      <c r="G10" s="64">
        <v>5.0</v>
      </c>
      <c r="H10" s="64">
        <v>4.0</v>
      </c>
      <c r="I10" s="64">
        <v>3.0</v>
      </c>
      <c r="J10" s="64">
        <v>4.0</v>
      </c>
      <c r="K10" s="64">
        <v>2.0</v>
      </c>
      <c r="L10" s="64"/>
      <c r="M10" s="64"/>
      <c r="N10" s="64"/>
      <c r="O10" s="92">
        <f>IF(SUM(G10:N10)&lt;&gt;0,SUMPRODUCT(G10:N10,'Dados - ocultar'!$B$13:$I$13)/'Dados - ocultar'!$J$15,"")</f>
        <v>0.7473684211</v>
      </c>
      <c r="P10" s="64" t="s">
        <v>79</v>
      </c>
    </row>
    <row r="11">
      <c r="A11" s="62"/>
      <c r="B11" s="89">
        <v>5.0</v>
      </c>
      <c r="C11" s="90" t="s">
        <v>87</v>
      </c>
      <c r="D11" s="91" t="s">
        <v>88</v>
      </c>
      <c r="E11" s="83"/>
      <c r="F11" s="91" t="s">
        <v>37</v>
      </c>
      <c r="G11" s="64">
        <v>2.0</v>
      </c>
      <c r="H11" s="64">
        <v>1.0</v>
      </c>
      <c r="I11" s="64">
        <v>5.0</v>
      </c>
      <c r="J11" s="64">
        <v>3.0</v>
      </c>
      <c r="K11" s="64">
        <v>4.0</v>
      </c>
      <c r="L11" s="64"/>
      <c r="M11" s="64"/>
      <c r="N11" s="64"/>
      <c r="O11" s="92">
        <f>IF(SUM(G11:N11)&lt;&gt;0,SUMPRODUCT(G11:N11,'Dados - ocultar'!$B$13:$I$13)/'Dados - ocultar'!$J$15,"")</f>
        <v>0.5473684211</v>
      </c>
      <c r="P11" s="64" t="s">
        <v>89</v>
      </c>
    </row>
    <row r="12">
      <c r="A12" s="62"/>
      <c r="B12" s="89">
        <v>6.0</v>
      </c>
      <c r="C12" s="90" t="s">
        <v>90</v>
      </c>
      <c r="D12" s="91" t="s">
        <v>91</v>
      </c>
      <c r="E12" s="83"/>
      <c r="F12" s="91" t="s">
        <v>31</v>
      </c>
      <c r="G12" s="64">
        <v>3.0</v>
      </c>
      <c r="H12" s="64">
        <v>3.0</v>
      </c>
      <c r="I12" s="64">
        <v>4.0</v>
      </c>
      <c r="J12" s="64">
        <v>5.0</v>
      </c>
      <c r="K12" s="64">
        <v>0.0</v>
      </c>
      <c r="L12" s="64"/>
      <c r="M12" s="64"/>
      <c r="N12" s="64"/>
      <c r="O12" s="92">
        <f>IF(SUM(G12:N12)&lt;&gt;0,SUMPRODUCT(G12:N12,'Dados - ocultar'!$B$13:$I$13)/'Dados - ocultar'!$J$15,"")</f>
        <v>0.6210526316</v>
      </c>
      <c r="P12" s="64" t="s">
        <v>82</v>
      </c>
    </row>
    <row r="13">
      <c r="A13" s="62"/>
      <c r="B13" s="89">
        <v>7.0</v>
      </c>
      <c r="C13" s="90" t="s">
        <v>92</v>
      </c>
      <c r="D13" s="91" t="s">
        <v>93</v>
      </c>
      <c r="E13" s="83"/>
      <c r="F13" s="91" t="s">
        <v>34</v>
      </c>
      <c r="G13" s="64">
        <v>1.0</v>
      </c>
      <c r="H13" s="64">
        <v>3.0</v>
      </c>
      <c r="I13" s="64">
        <v>4.0</v>
      </c>
      <c r="J13" s="64">
        <v>2.0</v>
      </c>
      <c r="K13" s="64">
        <v>5.0</v>
      </c>
      <c r="L13" s="64"/>
      <c r="M13" s="64"/>
      <c r="N13" s="64"/>
      <c r="O13" s="92">
        <f>IF(SUM(G13:N13)&lt;&gt;0,SUMPRODUCT(G13:N13,'Dados - ocultar'!$B$13:$I$13)/'Dados - ocultar'!$J$15,"")</f>
        <v>0.5684210526</v>
      </c>
      <c r="P13" s="64" t="s">
        <v>82</v>
      </c>
    </row>
    <row r="14">
      <c r="A14" s="62"/>
      <c r="B14" s="89">
        <v>8.0</v>
      </c>
      <c r="C14" s="90" t="s">
        <v>94</v>
      </c>
      <c r="D14" s="91" t="s">
        <v>95</v>
      </c>
      <c r="E14" s="83"/>
      <c r="F14" s="91" t="s">
        <v>37</v>
      </c>
      <c r="G14" s="64">
        <v>4.0</v>
      </c>
      <c r="H14" s="64">
        <v>0.0</v>
      </c>
      <c r="I14" s="64">
        <v>4.0</v>
      </c>
      <c r="J14" s="64">
        <v>1.0</v>
      </c>
      <c r="K14" s="64">
        <v>3.0</v>
      </c>
      <c r="L14" s="64"/>
      <c r="M14" s="64"/>
      <c r="N14" s="64"/>
      <c r="O14" s="92">
        <f>IF(SUM(G14:N14)&lt;&gt;0,SUMPRODUCT(G14:N14,'Dados - ocultar'!$B$13:$I$13)/'Dados - ocultar'!$J$15,"")</f>
        <v>0.4315789474</v>
      </c>
      <c r="P14" s="64" t="s">
        <v>89</v>
      </c>
    </row>
    <row r="15">
      <c r="A15" s="62"/>
      <c r="B15" s="89">
        <v>9.0</v>
      </c>
      <c r="C15" s="90" t="s">
        <v>96</v>
      </c>
      <c r="D15" s="91" t="s">
        <v>97</v>
      </c>
      <c r="E15" s="83"/>
      <c r="F15" s="91" t="s">
        <v>40</v>
      </c>
      <c r="G15" s="64">
        <v>5.0</v>
      </c>
      <c r="H15" s="64">
        <v>2.0</v>
      </c>
      <c r="I15" s="64">
        <v>3.0</v>
      </c>
      <c r="J15" s="64">
        <v>1.0</v>
      </c>
      <c r="K15" s="64">
        <v>4.0</v>
      </c>
      <c r="L15" s="64"/>
      <c r="M15" s="64"/>
      <c r="N15" s="64"/>
      <c r="O15" s="92">
        <f>IF(SUM(G15:N15)&lt;&gt;0,SUMPRODUCT(G15:N15,'Dados - ocultar'!$B$13:$I$13)/'Dados - ocultar'!$J$15,"")</f>
        <v>0.5789473684</v>
      </c>
      <c r="P15" s="64" t="s">
        <v>82</v>
      </c>
    </row>
    <row r="16">
      <c r="A16" s="62"/>
      <c r="B16" s="89">
        <v>10.0</v>
      </c>
      <c r="C16" s="93"/>
      <c r="D16" s="83"/>
      <c r="E16" s="83"/>
      <c r="F16" s="83"/>
      <c r="G16" s="64"/>
      <c r="H16" s="64"/>
      <c r="I16" s="64"/>
      <c r="J16" s="64"/>
      <c r="K16" s="64"/>
      <c r="L16" s="64"/>
      <c r="M16" s="64"/>
      <c r="N16" s="64"/>
      <c r="O16" s="92" t="str">
        <f>IF(SUM(G16:N16)&lt;&gt;0,SUMPRODUCT(G16:N16,'Dados - ocultar'!$B$13:$I$13)/'Dados - ocultar'!$J$15,"")</f>
        <v/>
      </c>
      <c r="P16" s="94"/>
    </row>
    <row r="17">
      <c r="A17" s="62"/>
      <c r="B17" s="89">
        <v>11.0</v>
      </c>
      <c r="C17" s="93"/>
      <c r="D17" s="83"/>
      <c r="E17" s="83"/>
      <c r="F17" s="83"/>
      <c r="G17" s="64"/>
      <c r="H17" s="64"/>
      <c r="I17" s="64"/>
      <c r="J17" s="64"/>
      <c r="K17" s="64"/>
      <c r="L17" s="64"/>
      <c r="M17" s="64"/>
      <c r="N17" s="64"/>
      <c r="O17" s="92" t="str">
        <f>IF(SUM(G17:N17)&lt;&gt;0,SUMPRODUCT(G17:N17,'Dados - ocultar'!$B$13:$I$13)/'Dados - ocultar'!$J$15,"")</f>
        <v/>
      </c>
      <c r="P17" s="94"/>
    </row>
    <row r="18">
      <c r="A18" s="62"/>
      <c r="B18" s="89">
        <v>12.0</v>
      </c>
      <c r="C18" s="93"/>
      <c r="D18" s="83"/>
      <c r="E18" s="83"/>
      <c r="F18" s="83"/>
      <c r="G18" s="64"/>
      <c r="H18" s="64"/>
      <c r="I18" s="64"/>
      <c r="J18" s="64"/>
      <c r="K18" s="64"/>
      <c r="L18" s="64"/>
      <c r="M18" s="64"/>
      <c r="N18" s="64"/>
      <c r="O18" s="92" t="str">
        <f>IF(SUM(G18:N18)&lt;&gt;0,SUMPRODUCT(G18:N18,'Dados - ocultar'!$B$13:$I$13)/'Dados - ocultar'!$J$15,"")</f>
        <v/>
      </c>
      <c r="P18" s="94"/>
    </row>
    <row r="19">
      <c r="A19" s="62"/>
      <c r="B19" s="89">
        <v>13.0</v>
      </c>
      <c r="C19" s="93"/>
      <c r="D19" s="83"/>
      <c r="E19" s="83"/>
      <c r="F19" s="83"/>
      <c r="G19" s="64"/>
      <c r="H19" s="64"/>
      <c r="I19" s="64"/>
      <c r="J19" s="64"/>
      <c r="K19" s="64"/>
      <c r="L19" s="64"/>
      <c r="M19" s="64"/>
      <c r="N19" s="64"/>
      <c r="O19" s="92" t="str">
        <f>IF(SUM(G19:N19)&lt;&gt;0,SUMPRODUCT(G19:N19,'Dados - ocultar'!$B$13:$I$13)/'Dados - ocultar'!$J$15,"")</f>
        <v/>
      </c>
      <c r="P19" s="94"/>
    </row>
    <row r="20">
      <c r="A20" s="62"/>
      <c r="B20" s="89">
        <v>14.0</v>
      </c>
      <c r="C20" s="93"/>
      <c r="D20" s="83"/>
      <c r="E20" s="83"/>
      <c r="F20" s="83"/>
      <c r="G20" s="64"/>
      <c r="H20" s="64"/>
      <c r="I20" s="64"/>
      <c r="J20" s="64"/>
      <c r="K20" s="64"/>
      <c r="L20" s="64"/>
      <c r="M20" s="64"/>
      <c r="N20" s="64"/>
      <c r="O20" s="92" t="str">
        <f>IF(SUM(G20:N20)&lt;&gt;0,SUMPRODUCT(G20:N20,'Dados - ocultar'!$B$13:$I$13)/'Dados - ocultar'!$J$15,"")</f>
        <v/>
      </c>
      <c r="P20" s="94"/>
    </row>
    <row r="21">
      <c r="A21" s="62"/>
      <c r="B21" s="89">
        <v>15.0</v>
      </c>
      <c r="C21" s="93"/>
      <c r="D21" s="83"/>
      <c r="E21" s="83"/>
      <c r="F21" s="83"/>
      <c r="G21" s="64"/>
      <c r="H21" s="64"/>
      <c r="I21" s="64"/>
      <c r="J21" s="64"/>
      <c r="K21" s="64"/>
      <c r="L21" s="64"/>
      <c r="M21" s="64"/>
      <c r="N21" s="64"/>
      <c r="O21" s="92" t="str">
        <f>IF(SUM(G21:N21)&lt;&gt;0,SUMPRODUCT(G21:N21,'Dados - ocultar'!$B$13:$I$13)/'Dados - ocultar'!$J$15,"")</f>
        <v/>
      </c>
      <c r="P21" s="94"/>
    </row>
    <row r="22">
      <c r="A22" s="62"/>
      <c r="B22" s="89">
        <v>16.0</v>
      </c>
      <c r="C22" s="93"/>
      <c r="D22" s="83"/>
      <c r="E22" s="83"/>
      <c r="F22" s="83"/>
      <c r="G22" s="64"/>
      <c r="H22" s="64"/>
      <c r="I22" s="64"/>
      <c r="J22" s="64"/>
      <c r="K22" s="64"/>
      <c r="L22" s="64"/>
      <c r="M22" s="64"/>
      <c r="N22" s="64"/>
      <c r="O22" s="92" t="str">
        <f>IF(SUM(G22:N22)&lt;&gt;0,SUMPRODUCT(G22:N22,'Dados - ocultar'!$B$13:$I$13)/'Dados - ocultar'!$J$15,"")</f>
        <v/>
      </c>
      <c r="P22" s="94"/>
    </row>
    <row r="23">
      <c r="A23" s="62"/>
      <c r="B23" s="89">
        <v>17.0</v>
      </c>
      <c r="C23" s="93"/>
      <c r="D23" s="83"/>
      <c r="E23" s="83"/>
      <c r="F23" s="83"/>
      <c r="G23" s="64"/>
      <c r="H23" s="64"/>
      <c r="I23" s="64"/>
      <c r="J23" s="64"/>
      <c r="K23" s="64"/>
      <c r="L23" s="64"/>
      <c r="M23" s="64"/>
      <c r="N23" s="64"/>
      <c r="O23" s="92" t="str">
        <f>IF(SUM(G23:N23)&lt;&gt;0,SUMPRODUCT(G23:N23,'Dados - ocultar'!$B$13:$I$13)/'Dados - ocultar'!$J$15,"")</f>
        <v/>
      </c>
      <c r="P23" s="94"/>
    </row>
    <row r="24">
      <c r="A24" s="62"/>
      <c r="B24" s="89">
        <v>18.0</v>
      </c>
      <c r="C24" s="93"/>
      <c r="D24" s="83"/>
      <c r="E24" s="83"/>
      <c r="F24" s="83"/>
      <c r="G24" s="64"/>
      <c r="H24" s="64"/>
      <c r="I24" s="64"/>
      <c r="J24" s="64"/>
      <c r="K24" s="64"/>
      <c r="L24" s="64"/>
      <c r="M24" s="64"/>
      <c r="N24" s="64"/>
      <c r="O24" s="92" t="str">
        <f>IF(SUM(G24:N24)&lt;&gt;0,SUMPRODUCT(G24:N24,'Dados - ocultar'!$B$13:$I$13)/'Dados - ocultar'!$J$15,"")</f>
        <v/>
      </c>
      <c r="P24" s="94"/>
    </row>
    <row r="25">
      <c r="A25" s="62"/>
      <c r="B25" s="89">
        <v>19.0</v>
      </c>
      <c r="C25" s="93"/>
      <c r="D25" s="83"/>
      <c r="E25" s="83"/>
      <c r="F25" s="83"/>
      <c r="G25" s="64"/>
      <c r="H25" s="64"/>
      <c r="I25" s="64"/>
      <c r="J25" s="64"/>
      <c r="K25" s="64"/>
      <c r="L25" s="64"/>
      <c r="M25" s="64"/>
      <c r="N25" s="64"/>
      <c r="O25" s="92" t="str">
        <f>IF(SUM(G25:N25)&lt;&gt;0,SUMPRODUCT(G25:N25,'Dados - ocultar'!$B$13:$I$13)/'Dados - ocultar'!$J$15,"")</f>
        <v/>
      </c>
      <c r="P25" s="94"/>
    </row>
    <row r="26">
      <c r="A26" s="62"/>
      <c r="B26" s="89">
        <v>20.0</v>
      </c>
      <c r="C26" s="93"/>
      <c r="D26" s="83"/>
      <c r="E26" s="83"/>
      <c r="F26" s="83"/>
      <c r="G26" s="64"/>
      <c r="H26" s="64"/>
      <c r="I26" s="64"/>
      <c r="J26" s="64"/>
      <c r="K26" s="64"/>
      <c r="L26" s="64"/>
      <c r="M26" s="64"/>
      <c r="N26" s="64"/>
      <c r="O26" s="92" t="str">
        <f>IF(SUM(G26:N26)&lt;&gt;0,SUMPRODUCT(G26:N26,'Dados - ocultar'!$B$13:$I$13)/'Dados - ocultar'!$J$15,"")</f>
        <v/>
      </c>
      <c r="P26" s="94"/>
    </row>
    <row r="27">
      <c r="A27" s="62"/>
      <c r="B27" s="89">
        <v>21.0</v>
      </c>
      <c r="C27" s="93"/>
      <c r="D27" s="83"/>
      <c r="E27" s="83"/>
      <c r="F27" s="83"/>
      <c r="G27" s="64"/>
      <c r="H27" s="64"/>
      <c r="I27" s="64"/>
      <c r="J27" s="64"/>
      <c r="K27" s="64"/>
      <c r="L27" s="64"/>
      <c r="M27" s="64"/>
      <c r="N27" s="64"/>
      <c r="O27" s="92" t="str">
        <f>IF(SUM(G27:N27)&lt;&gt;0,SUMPRODUCT(G27:N27,'Dados - ocultar'!$B$13:$I$13)/'Dados - ocultar'!$J$15,"")</f>
        <v/>
      </c>
      <c r="P27" s="94"/>
    </row>
    <row r="28">
      <c r="A28" s="62"/>
      <c r="B28" s="89">
        <v>22.0</v>
      </c>
      <c r="C28" s="93"/>
      <c r="D28" s="83"/>
      <c r="E28" s="83"/>
      <c r="F28" s="83"/>
      <c r="G28" s="64"/>
      <c r="H28" s="64"/>
      <c r="I28" s="64"/>
      <c r="J28" s="64"/>
      <c r="K28" s="64"/>
      <c r="L28" s="64"/>
      <c r="M28" s="64"/>
      <c r="N28" s="64"/>
      <c r="O28" s="92" t="str">
        <f>IF(SUM(G28:N28)&lt;&gt;0,SUMPRODUCT(G28:N28,'Dados - ocultar'!$B$13:$I$13)/'Dados - ocultar'!$J$15,"")</f>
        <v/>
      </c>
      <c r="P28" s="94"/>
    </row>
    <row r="29">
      <c r="A29" s="62"/>
      <c r="B29" s="89">
        <v>23.0</v>
      </c>
      <c r="C29" s="93"/>
      <c r="D29" s="83"/>
      <c r="E29" s="83"/>
      <c r="F29" s="83"/>
      <c r="G29" s="64"/>
      <c r="H29" s="64"/>
      <c r="I29" s="64"/>
      <c r="J29" s="64"/>
      <c r="K29" s="64"/>
      <c r="L29" s="64"/>
      <c r="M29" s="64"/>
      <c r="N29" s="64"/>
      <c r="O29" s="92" t="str">
        <f>IF(SUM(G29:N29)&lt;&gt;0,SUMPRODUCT(G29:N29,'Dados - ocultar'!$B$13:$I$13)/'Dados - ocultar'!$J$15,"")</f>
        <v/>
      </c>
      <c r="P29" s="94"/>
    </row>
    <row r="30">
      <c r="A30" s="62"/>
      <c r="B30" s="89">
        <v>24.0</v>
      </c>
      <c r="C30" s="93"/>
      <c r="D30" s="83"/>
      <c r="E30" s="83"/>
      <c r="F30" s="83"/>
      <c r="G30" s="64"/>
      <c r="H30" s="64"/>
      <c r="I30" s="64"/>
      <c r="J30" s="64"/>
      <c r="K30" s="64"/>
      <c r="L30" s="64"/>
      <c r="M30" s="64"/>
      <c r="N30" s="64"/>
      <c r="O30" s="92" t="str">
        <f>IF(SUM(G30:N30)&lt;&gt;0,SUMPRODUCT(G30:N30,'Dados - ocultar'!$B$13:$I$13)/'Dados - ocultar'!$J$15,"")</f>
        <v/>
      </c>
      <c r="P30" s="94"/>
    </row>
    <row r="31">
      <c r="A31" s="62"/>
      <c r="B31" s="89">
        <v>25.0</v>
      </c>
      <c r="C31" s="93"/>
      <c r="D31" s="83"/>
      <c r="E31" s="83"/>
      <c r="F31" s="83"/>
      <c r="G31" s="64"/>
      <c r="H31" s="64"/>
      <c r="I31" s="64"/>
      <c r="J31" s="64"/>
      <c r="K31" s="64"/>
      <c r="L31" s="64"/>
      <c r="M31" s="64"/>
      <c r="N31" s="64"/>
      <c r="O31" s="92" t="str">
        <f>IF(SUM(G31:N31)&lt;&gt;0,SUMPRODUCT(G31:N31,'Dados - ocultar'!$B$13:$I$13)/'Dados - ocultar'!$J$15,"")</f>
        <v/>
      </c>
      <c r="P31" s="94"/>
    </row>
    <row r="32">
      <c r="A32" s="62"/>
      <c r="B32" s="89">
        <v>26.0</v>
      </c>
      <c r="C32" s="93"/>
      <c r="D32" s="83"/>
      <c r="E32" s="83"/>
      <c r="F32" s="83"/>
      <c r="G32" s="64"/>
      <c r="H32" s="64"/>
      <c r="I32" s="64"/>
      <c r="J32" s="64"/>
      <c r="K32" s="64"/>
      <c r="L32" s="64"/>
      <c r="M32" s="64"/>
      <c r="N32" s="64"/>
      <c r="O32" s="92" t="str">
        <f>IF(SUM(G32:N32)&lt;&gt;0,SUMPRODUCT(G32:N32,'Dados - ocultar'!$B$13:$I$13)/'Dados - ocultar'!$J$15,"")</f>
        <v/>
      </c>
      <c r="P32" s="94"/>
    </row>
    <row r="33">
      <c r="A33" s="62"/>
      <c r="B33" s="89">
        <v>27.0</v>
      </c>
      <c r="C33" s="93"/>
      <c r="D33" s="83"/>
      <c r="E33" s="83"/>
      <c r="F33" s="83"/>
      <c r="G33" s="64"/>
      <c r="H33" s="64"/>
      <c r="I33" s="64"/>
      <c r="J33" s="64"/>
      <c r="K33" s="64"/>
      <c r="L33" s="64"/>
      <c r="M33" s="64"/>
      <c r="N33" s="64"/>
      <c r="O33" s="92" t="str">
        <f>IF(SUM(G33:N33)&lt;&gt;0,SUMPRODUCT(G33:N33,'Dados - ocultar'!$B$13:$I$13)/'Dados - ocultar'!$J$15,"")</f>
        <v/>
      </c>
      <c r="P33" s="94"/>
    </row>
    <row r="34">
      <c r="A34" s="62"/>
      <c r="B34" s="89">
        <v>28.0</v>
      </c>
      <c r="C34" s="93"/>
      <c r="D34" s="83"/>
      <c r="E34" s="83"/>
      <c r="F34" s="83"/>
      <c r="G34" s="64"/>
      <c r="H34" s="64"/>
      <c r="I34" s="64"/>
      <c r="J34" s="64"/>
      <c r="K34" s="64"/>
      <c r="L34" s="64"/>
      <c r="M34" s="64"/>
      <c r="N34" s="64"/>
      <c r="O34" s="92" t="str">
        <f>IF(SUM(G34:N34)&lt;&gt;0,SUMPRODUCT(G34:N34,'Dados - ocultar'!$B$13:$I$13)/'Dados - ocultar'!$J$15,"")</f>
        <v/>
      </c>
      <c r="P34" s="94"/>
    </row>
    <row r="35">
      <c r="A35" s="62"/>
      <c r="B35" s="89">
        <v>29.0</v>
      </c>
      <c r="C35" s="93"/>
      <c r="D35" s="83"/>
      <c r="E35" s="83"/>
      <c r="F35" s="83"/>
      <c r="G35" s="64"/>
      <c r="H35" s="64"/>
      <c r="I35" s="64"/>
      <c r="J35" s="64"/>
      <c r="K35" s="64"/>
      <c r="L35" s="64"/>
      <c r="M35" s="64"/>
      <c r="N35" s="64"/>
      <c r="O35" s="92" t="str">
        <f>IF(SUM(G35:N35)&lt;&gt;0,SUMPRODUCT(G35:N35,'Dados - ocultar'!$B$13:$I$13)/'Dados - ocultar'!$J$15,"")</f>
        <v/>
      </c>
      <c r="P35" s="94"/>
    </row>
    <row r="36">
      <c r="A36" s="62"/>
      <c r="B36" s="89">
        <v>30.0</v>
      </c>
      <c r="C36" s="93"/>
      <c r="D36" s="83"/>
      <c r="E36" s="83"/>
      <c r="F36" s="83"/>
      <c r="G36" s="64"/>
      <c r="H36" s="64"/>
      <c r="I36" s="64"/>
      <c r="J36" s="64"/>
      <c r="K36" s="64"/>
      <c r="L36" s="64"/>
      <c r="M36" s="64"/>
      <c r="N36" s="64"/>
      <c r="O36" s="92" t="str">
        <f>IF(SUM(G36:N36)&lt;&gt;0,SUMPRODUCT(G36:N36,'Dados - ocultar'!$B$13:$I$13)/'Dados - ocultar'!$J$15,"")</f>
        <v/>
      </c>
      <c r="P36" s="94"/>
    </row>
    <row r="37">
      <c r="A37" s="62"/>
      <c r="B37" s="89">
        <v>31.0</v>
      </c>
      <c r="C37" s="93"/>
      <c r="D37" s="83"/>
      <c r="E37" s="83"/>
      <c r="F37" s="83"/>
      <c r="G37" s="64"/>
      <c r="H37" s="64"/>
      <c r="I37" s="64"/>
      <c r="J37" s="64"/>
      <c r="K37" s="64"/>
      <c r="L37" s="64"/>
      <c r="M37" s="64"/>
      <c r="N37" s="64"/>
      <c r="O37" s="92" t="str">
        <f>IF(SUM(G37:N37)&lt;&gt;0,SUMPRODUCT(G37:N37,'Dados - ocultar'!$B$13:$I$13)/'Dados - ocultar'!$J$15,"")</f>
        <v/>
      </c>
      <c r="P37" s="94"/>
    </row>
    <row r="38">
      <c r="A38" s="62"/>
      <c r="B38" s="89">
        <v>32.0</v>
      </c>
      <c r="C38" s="93"/>
      <c r="D38" s="83"/>
      <c r="E38" s="83"/>
      <c r="F38" s="83"/>
      <c r="G38" s="64"/>
      <c r="H38" s="64"/>
      <c r="I38" s="64"/>
      <c r="J38" s="64"/>
      <c r="K38" s="64"/>
      <c r="L38" s="64"/>
      <c r="M38" s="64"/>
      <c r="N38" s="64"/>
      <c r="O38" s="92" t="str">
        <f>IF(SUM(G38:N38)&lt;&gt;0,SUMPRODUCT(G38:N38,'Dados - ocultar'!$B$13:$I$13)/'Dados - ocultar'!$J$15,"")</f>
        <v/>
      </c>
      <c r="P38" s="94"/>
    </row>
    <row r="39">
      <c r="A39" s="62"/>
      <c r="B39" s="89">
        <v>33.0</v>
      </c>
      <c r="C39" s="93"/>
      <c r="D39" s="83"/>
      <c r="E39" s="83"/>
      <c r="F39" s="83"/>
      <c r="G39" s="64"/>
      <c r="H39" s="64"/>
      <c r="I39" s="64"/>
      <c r="J39" s="64"/>
      <c r="K39" s="64"/>
      <c r="L39" s="64"/>
      <c r="M39" s="64"/>
      <c r="N39" s="64"/>
      <c r="O39" s="92" t="str">
        <f>IF(SUM(G39:N39)&lt;&gt;0,SUMPRODUCT(G39:N39,'Dados - ocultar'!$B$13:$I$13)/'Dados - ocultar'!$J$15,"")</f>
        <v/>
      </c>
      <c r="P39" s="94"/>
    </row>
    <row r="40">
      <c r="A40" s="62"/>
      <c r="B40" s="89">
        <v>34.0</v>
      </c>
      <c r="C40" s="93"/>
      <c r="D40" s="83"/>
      <c r="E40" s="83"/>
      <c r="F40" s="83"/>
      <c r="G40" s="64"/>
      <c r="H40" s="64"/>
      <c r="I40" s="64"/>
      <c r="J40" s="64"/>
      <c r="K40" s="64"/>
      <c r="L40" s="64"/>
      <c r="M40" s="64"/>
      <c r="N40" s="64"/>
      <c r="O40" s="92" t="str">
        <f>IF(SUM(G40:N40)&lt;&gt;0,SUMPRODUCT(G40:N40,'Dados - ocultar'!$B$13:$I$13)/'Dados - ocultar'!$J$15,"")</f>
        <v/>
      </c>
      <c r="P40" s="94"/>
    </row>
    <row r="41">
      <c r="A41" s="62"/>
      <c r="B41" s="89">
        <v>35.0</v>
      </c>
      <c r="C41" s="93"/>
      <c r="D41" s="83"/>
      <c r="E41" s="83"/>
      <c r="F41" s="83"/>
      <c r="G41" s="64"/>
      <c r="H41" s="64"/>
      <c r="I41" s="64"/>
      <c r="J41" s="64"/>
      <c r="K41" s="64"/>
      <c r="L41" s="64"/>
      <c r="M41" s="64"/>
      <c r="N41" s="64"/>
      <c r="O41" s="92" t="str">
        <f>IF(SUM(G41:N41)&lt;&gt;0,SUMPRODUCT(G41:N41,'Dados - ocultar'!$B$13:$I$13)/'Dados - ocultar'!$J$15,"")</f>
        <v/>
      </c>
      <c r="P41" s="94"/>
    </row>
    <row r="42">
      <c r="A42" s="62"/>
      <c r="B42" s="89">
        <v>36.0</v>
      </c>
      <c r="C42" s="93"/>
      <c r="D42" s="83"/>
      <c r="E42" s="83"/>
      <c r="F42" s="83"/>
      <c r="G42" s="64"/>
      <c r="H42" s="64"/>
      <c r="I42" s="64"/>
      <c r="J42" s="64"/>
      <c r="K42" s="64"/>
      <c r="L42" s="64"/>
      <c r="M42" s="64"/>
      <c r="N42" s="64"/>
      <c r="O42" s="92" t="str">
        <f>IF(SUM(G42:N42)&lt;&gt;0,SUMPRODUCT(G42:N42,'Dados - ocultar'!$B$13:$I$13)/'Dados - ocultar'!$J$15,"")</f>
        <v/>
      </c>
      <c r="P42" s="94"/>
    </row>
    <row r="43">
      <c r="A43" s="62"/>
      <c r="B43" s="89">
        <v>37.0</v>
      </c>
      <c r="C43" s="93"/>
      <c r="D43" s="83"/>
      <c r="E43" s="83"/>
      <c r="F43" s="83"/>
      <c r="G43" s="64"/>
      <c r="H43" s="64"/>
      <c r="I43" s="64"/>
      <c r="J43" s="64"/>
      <c r="K43" s="64"/>
      <c r="L43" s="64"/>
      <c r="M43" s="64"/>
      <c r="N43" s="64"/>
      <c r="O43" s="92" t="str">
        <f>IF(SUM(G43:N43)&lt;&gt;0,SUMPRODUCT(G43:N43,'Dados - ocultar'!$B$13:$I$13)/'Dados - ocultar'!$J$15,"")</f>
        <v/>
      </c>
      <c r="P43" s="94"/>
    </row>
    <row r="44">
      <c r="A44" s="62"/>
      <c r="B44" s="89">
        <v>38.0</v>
      </c>
      <c r="C44" s="93"/>
      <c r="D44" s="83"/>
      <c r="E44" s="83"/>
      <c r="F44" s="83"/>
      <c r="G44" s="64"/>
      <c r="H44" s="64"/>
      <c r="I44" s="64"/>
      <c r="J44" s="64"/>
      <c r="K44" s="64"/>
      <c r="L44" s="64"/>
      <c r="M44" s="64"/>
      <c r="N44" s="64"/>
      <c r="O44" s="92" t="str">
        <f>IF(SUM(G44:N44)&lt;&gt;0,SUMPRODUCT(G44:N44,'Dados - ocultar'!$B$13:$I$13)/'Dados - ocultar'!$J$15,"")</f>
        <v/>
      </c>
      <c r="P44" s="94"/>
    </row>
    <row r="45">
      <c r="A45" s="62"/>
      <c r="B45" s="89">
        <v>39.0</v>
      </c>
      <c r="C45" s="93"/>
      <c r="D45" s="83"/>
      <c r="E45" s="83"/>
      <c r="F45" s="83"/>
      <c r="G45" s="64"/>
      <c r="H45" s="64"/>
      <c r="I45" s="64"/>
      <c r="J45" s="64"/>
      <c r="K45" s="64"/>
      <c r="L45" s="64"/>
      <c r="M45" s="64"/>
      <c r="N45" s="64"/>
      <c r="O45" s="92" t="str">
        <f>IF(SUM(G45:N45)&lt;&gt;0,SUMPRODUCT(G45:N45,'Dados - ocultar'!$B$13:$I$13)/'Dados - ocultar'!$J$15,"")</f>
        <v/>
      </c>
      <c r="P45" s="94"/>
    </row>
    <row r="46">
      <c r="A46" s="62"/>
      <c r="B46" s="89">
        <v>40.0</v>
      </c>
      <c r="C46" s="93"/>
      <c r="D46" s="83"/>
      <c r="E46" s="83"/>
      <c r="F46" s="83"/>
      <c r="G46" s="64"/>
      <c r="H46" s="64"/>
      <c r="I46" s="64"/>
      <c r="J46" s="64"/>
      <c r="K46" s="64"/>
      <c r="L46" s="64"/>
      <c r="M46" s="64"/>
      <c r="N46" s="64"/>
      <c r="O46" s="92" t="str">
        <f>IF(SUM(G46:N46)&lt;&gt;0,SUMPRODUCT(G46:N46,'Dados - ocultar'!$B$13:$I$13)/'Dados - ocultar'!$J$15,"")</f>
        <v/>
      </c>
      <c r="P46" s="94"/>
    </row>
    <row r="47">
      <c r="A47" s="62"/>
      <c r="B47" s="89">
        <v>41.0</v>
      </c>
      <c r="C47" s="93"/>
      <c r="D47" s="83"/>
      <c r="E47" s="83"/>
      <c r="F47" s="83"/>
      <c r="G47" s="64"/>
      <c r="H47" s="64"/>
      <c r="I47" s="64"/>
      <c r="J47" s="64"/>
      <c r="K47" s="64"/>
      <c r="L47" s="64"/>
      <c r="M47" s="64"/>
      <c r="N47" s="64"/>
      <c r="O47" s="92" t="str">
        <f>IF(SUM(G47:N47)&lt;&gt;0,SUMPRODUCT(G47:N47,'Dados - ocultar'!$B$13:$I$13)/'Dados - ocultar'!$J$15,"")</f>
        <v/>
      </c>
      <c r="P47" s="94"/>
    </row>
    <row r="48">
      <c r="A48" s="62"/>
      <c r="B48" s="89">
        <v>42.0</v>
      </c>
      <c r="C48" s="93"/>
      <c r="D48" s="83"/>
      <c r="E48" s="83"/>
      <c r="F48" s="83"/>
      <c r="G48" s="64"/>
      <c r="H48" s="64"/>
      <c r="I48" s="64"/>
      <c r="J48" s="64"/>
      <c r="K48" s="64"/>
      <c r="L48" s="64"/>
      <c r="M48" s="64"/>
      <c r="N48" s="64"/>
      <c r="O48" s="92" t="str">
        <f>IF(SUM(G48:N48)&lt;&gt;0,SUMPRODUCT(G48:N48,'Dados - ocultar'!$B$13:$I$13)/'Dados - ocultar'!$J$15,"")</f>
        <v/>
      </c>
      <c r="P48" s="94"/>
    </row>
    <row r="49">
      <c r="A49" s="62"/>
      <c r="B49" s="89">
        <v>43.0</v>
      </c>
      <c r="C49" s="93"/>
      <c r="D49" s="83"/>
      <c r="E49" s="83"/>
      <c r="F49" s="83"/>
      <c r="G49" s="64"/>
      <c r="H49" s="64"/>
      <c r="I49" s="64"/>
      <c r="J49" s="64"/>
      <c r="K49" s="64"/>
      <c r="L49" s="64"/>
      <c r="M49" s="64"/>
      <c r="N49" s="64"/>
      <c r="O49" s="92" t="str">
        <f>IF(SUM(G49:N49)&lt;&gt;0,SUMPRODUCT(G49:N49,'Dados - ocultar'!$B$13:$I$13)/'Dados - ocultar'!$J$15,"")</f>
        <v/>
      </c>
      <c r="P49" s="94"/>
    </row>
    <row r="50">
      <c r="A50" s="62"/>
      <c r="B50" s="89">
        <v>44.0</v>
      </c>
      <c r="C50" s="93"/>
      <c r="D50" s="83"/>
      <c r="E50" s="83"/>
      <c r="F50" s="83"/>
      <c r="G50" s="64"/>
      <c r="H50" s="64"/>
      <c r="I50" s="64"/>
      <c r="J50" s="64"/>
      <c r="K50" s="64"/>
      <c r="L50" s="64"/>
      <c r="M50" s="64"/>
      <c r="N50" s="64"/>
      <c r="O50" s="92" t="str">
        <f>IF(SUM(G50:N50)&lt;&gt;0,SUMPRODUCT(G50:N50,'Dados - ocultar'!$B$13:$I$13)/'Dados - ocultar'!$J$15,"")</f>
        <v/>
      </c>
      <c r="P50" s="94"/>
    </row>
    <row r="51">
      <c r="A51" s="62"/>
      <c r="B51" s="89">
        <v>45.0</v>
      </c>
      <c r="C51" s="93"/>
      <c r="D51" s="83"/>
      <c r="E51" s="83"/>
      <c r="F51" s="83"/>
      <c r="G51" s="64"/>
      <c r="H51" s="64"/>
      <c r="I51" s="64"/>
      <c r="J51" s="64"/>
      <c r="K51" s="64"/>
      <c r="L51" s="64"/>
      <c r="M51" s="64"/>
      <c r="N51" s="64"/>
      <c r="O51" s="92" t="str">
        <f>IF(SUM(G51:N51)&lt;&gt;0,SUMPRODUCT(G51:N51,'Dados - ocultar'!$B$13:$I$13)/'Dados - ocultar'!$J$15,"")</f>
        <v/>
      </c>
      <c r="P51" s="94"/>
    </row>
    <row r="52">
      <c r="A52" s="62"/>
      <c r="B52" s="89">
        <v>46.0</v>
      </c>
      <c r="C52" s="93"/>
      <c r="D52" s="83"/>
      <c r="E52" s="83"/>
      <c r="F52" s="83"/>
      <c r="G52" s="64"/>
      <c r="H52" s="64"/>
      <c r="I52" s="64"/>
      <c r="J52" s="64"/>
      <c r="K52" s="64"/>
      <c r="L52" s="64"/>
      <c r="M52" s="64"/>
      <c r="N52" s="64"/>
      <c r="O52" s="92" t="str">
        <f>IF(SUM(G52:N52)&lt;&gt;0,SUMPRODUCT(G52:N52,'Dados - ocultar'!$B$13:$I$13)/'Dados - ocultar'!$J$15,"")</f>
        <v/>
      </c>
      <c r="P52" s="94"/>
    </row>
    <row r="53">
      <c r="A53" s="62"/>
      <c r="B53" s="89">
        <v>47.0</v>
      </c>
      <c r="C53" s="93"/>
      <c r="D53" s="83"/>
      <c r="E53" s="83"/>
      <c r="F53" s="83"/>
      <c r="G53" s="64"/>
      <c r="H53" s="64"/>
      <c r="I53" s="64"/>
      <c r="J53" s="64"/>
      <c r="K53" s="64"/>
      <c r="L53" s="64"/>
      <c r="M53" s="64"/>
      <c r="N53" s="64"/>
      <c r="O53" s="92" t="str">
        <f>IF(SUM(G53:N53)&lt;&gt;0,SUMPRODUCT(G53:N53,'Dados - ocultar'!$B$13:$I$13)/'Dados - ocultar'!$J$15,"")</f>
        <v/>
      </c>
      <c r="P53" s="94"/>
    </row>
    <row r="54">
      <c r="A54" s="62"/>
      <c r="B54" s="89">
        <v>48.0</v>
      </c>
      <c r="C54" s="93"/>
      <c r="D54" s="83"/>
      <c r="E54" s="83"/>
      <c r="F54" s="83"/>
      <c r="G54" s="64"/>
      <c r="H54" s="64"/>
      <c r="I54" s="64"/>
      <c r="J54" s="64"/>
      <c r="K54" s="64"/>
      <c r="L54" s="64"/>
      <c r="M54" s="64"/>
      <c r="N54" s="64"/>
      <c r="O54" s="92" t="str">
        <f>IF(SUM(G54:N54)&lt;&gt;0,SUMPRODUCT(G54:N54,'Dados - ocultar'!$B$13:$I$13)/'Dados - ocultar'!$J$15,"")</f>
        <v/>
      </c>
      <c r="P54" s="94"/>
    </row>
    <row r="55">
      <c r="A55" s="62"/>
      <c r="B55" s="89">
        <v>49.0</v>
      </c>
      <c r="C55" s="93"/>
      <c r="D55" s="83"/>
      <c r="E55" s="83"/>
      <c r="F55" s="83"/>
      <c r="G55" s="64"/>
      <c r="H55" s="64"/>
      <c r="I55" s="64"/>
      <c r="J55" s="64"/>
      <c r="K55" s="64"/>
      <c r="L55" s="64"/>
      <c r="M55" s="64"/>
      <c r="N55" s="64"/>
      <c r="O55" s="92" t="str">
        <f>IF(SUM(G55:N55)&lt;&gt;0,SUMPRODUCT(G55:N55,'Dados - ocultar'!$B$13:$I$13)/'Dados - ocultar'!$J$15,"")</f>
        <v/>
      </c>
      <c r="P55" s="94"/>
    </row>
    <row r="56">
      <c r="A56" s="62"/>
      <c r="B56" s="89">
        <v>50.0</v>
      </c>
      <c r="C56" s="93"/>
      <c r="D56" s="83"/>
      <c r="E56" s="83"/>
      <c r="F56" s="83"/>
      <c r="G56" s="64"/>
      <c r="H56" s="64"/>
      <c r="I56" s="64"/>
      <c r="J56" s="64"/>
      <c r="K56" s="64"/>
      <c r="L56" s="64"/>
      <c r="M56" s="64"/>
      <c r="N56" s="64"/>
      <c r="O56" s="92" t="str">
        <f>IF(SUM(G56:N56)&lt;&gt;0,SUMPRODUCT(G56:N56,'Dados - ocultar'!$B$13:$I$13)/'Dados - ocultar'!$J$15,"")</f>
        <v/>
      </c>
      <c r="P56" s="94"/>
    </row>
    <row r="57">
      <c r="A57" s="62"/>
      <c r="B57" s="89">
        <v>51.0</v>
      </c>
      <c r="C57" s="93"/>
      <c r="D57" s="83"/>
      <c r="E57" s="83"/>
      <c r="F57" s="83"/>
      <c r="G57" s="64"/>
      <c r="H57" s="64"/>
      <c r="I57" s="64"/>
      <c r="J57" s="64"/>
      <c r="K57" s="64"/>
      <c r="L57" s="64"/>
      <c r="M57" s="64"/>
      <c r="N57" s="64"/>
      <c r="O57" s="92" t="str">
        <f>IF(SUM(G57:N57)&lt;&gt;0,SUMPRODUCT(G57:N57,'Dados - ocultar'!$B$13:$I$13)/'Dados - ocultar'!$J$15,"")</f>
        <v/>
      </c>
      <c r="P57" s="94"/>
    </row>
    <row r="58">
      <c r="A58" s="62"/>
      <c r="B58" s="89">
        <v>52.0</v>
      </c>
      <c r="C58" s="93"/>
      <c r="D58" s="83"/>
      <c r="E58" s="83"/>
      <c r="F58" s="83"/>
      <c r="G58" s="64"/>
      <c r="H58" s="64"/>
      <c r="I58" s="64"/>
      <c r="J58" s="64"/>
      <c r="K58" s="64"/>
      <c r="L58" s="64"/>
      <c r="M58" s="64"/>
      <c r="N58" s="64"/>
      <c r="O58" s="92" t="str">
        <f>IF(SUM(G58:N58)&lt;&gt;0,SUMPRODUCT(G58:N58,'Dados - ocultar'!$B$13:$I$13)/'Dados - ocultar'!$J$15,"")</f>
        <v/>
      </c>
      <c r="P58" s="94"/>
    </row>
    <row r="59">
      <c r="A59" s="62"/>
      <c r="B59" s="89">
        <v>53.0</v>
      </c>
      <c r="C59" s="93"/>
      <c r="D59" s="83"/>
      <c r="E59" s="83"/>
      <c r="F59" s="83"/>
      <c r="G59" s="64"/>
      <c r="H59" s="64"/>
      <c r="I59" s="64"/>
      <c r="J59" s="64"/>
      <c r="K59" s="64"/>
      <c r="L59" s="64"/>
      <c r="M59" s="64"/>
      <c r="N59" s="64"/>
      <c r="O59" s="92" t="str">
        <f>IF(SUM(G59:N59)&lt;&gt;0,SUMPRODUCT(G59:N59,'Dados - ocultar'!$B$13:$I$13)/'Dados - ocultar'!$J$15,"")</f>
        <v/>
      </c>
      <c r="P59" s="94"/>
    </row>
    <row r="60">
      <c r="A60" s="62"/>
      <c r="B60" s="89">
        <v>54.0</v>
      </c>
      <c r="C60" s="93"/>
      <c r="D60" s="83"/>
      <c r="E60" s="83"/>
      <c r="F60" s="83"/>
      <c r="G60" s="64"/>
      <c r="H60" s="64"/>
      <c r="I60" s="64"/>
      <c r="J60" s="64"/>
      <c r="K60" s="64"/>
      <c r="L60" s="64"/>
      <c r="M60" s="64"/>
      <c r="N60" s="64"/>
      <c r="O60" s="92" t="str">
        <f>IF(SUM(G60:N60)&lt;&gt;0,SUMPRODUCT(G60:N60,'Dados - ocultar'!$B$13:$I$13)/'Dados - ocultar'!$J$15,"")</f>
        <v/>
      </c>
      <c r="P60" s="94"/>
    </row>
    <row r="61">
      <c r="A61" s="62"/>
      <c r="B61" s="89">
        <v>55.0</v>
      </c>
      <c r="C61" s="93"/>
      <c r="D61" s="83"/>
      <c r="E61" s="83"/>
      <c r="F61" s="83"/>
      <c r="G61" s="64"/>
      <c r="H61" s="64"/>
      <c r="I61" s="64"/>
      <c r="J61" s="64"/>
      <c r="K61" s="64"/>
      <c r="L61" s="64"/>
      <c r="M61" s="64"/>
      <c r="N61" s="64"/>
      <c r="O61" s="92" t="str">
        <f>IF(SUM(G61:N61)&lt;&gt;0,SUMPRODUCT(G61:N61,'Dados - ocultar'!$B$13:$I$13)/'Dados - ocultar'!$J$15,"")</f>
        <v/>
      </c>
      <c r="P61" s="94"/>
    </row>
    <row r="62">
      <c r="A62" s="62"/>
      <c r="B62" s="89">
        <v>56.0</v>
      </c>
      <c r="C62" s="93"/>
      <c r="D62" s="83"/>
      <c r="E62" s="83"/>
      <c r="F62" s="83"/>
      <c r="G62" s="64"/>
      <c r="H62" s="64"/>
      <c r="I62" s="64"/>
      <c r="J62" s="64"/>
      <c r="K62" s="64"/>
      <c r="L62" s="64"/>
      <c r="M62" s="64"/>
      <c r="N62" s="64"/>
      <c r="O62" s="92" t="str">
        <f>IF(SUM(G62:N62)&lt;&gt;0,SUMPRODUCT(G62:N62,'Dados - ocultar'!$B$13:$I$13)/'Dados - ocultar'!$J$15,"")</f>
        <v/>
      </c>
      <c r="P62" s="94"/>
    </row>
    <row r="63">
      <c r="A63" s="62"/>
      <c r="B63" s="89">
        <v>57.0</v>
      </c>
      <c r="C63" s="93"/>
      <c r="D63" s="83"/>
      <c r="E63" s="83"/>
      <c r="F63" s="83"/>
      <c r="G63" s="64"/>
      <c r="H63" s="64"/>
      <c r="I63" s="64"/>
      <c r="J63" s="64"/>
      <c r="K63" s="64"/>
      <c r="L63" s="64"/>
      <c r="M63" s="64"/>
      <c r="N63" s="64"/>
      <c r="O63" s="92" t="str">
        <f>IF(SUM(G63:N63)&lt;&gt;0,SUMPRODUCT(G63:N63,'Dados - ocultar'!$B$13:$I$13)/'Dados - ocultar'!$J$15,"")</f>
        <v/>
      </c>
      <c r="P63" s="94"/>
    </row>
    <row r="64">
      <c r="A64" s="62"/>
      <c r="B64" s="89">
        <v>58.0</v>
      </c>
      <c r="C64" s="93"/>
      <c r="D64" s="83"/>
      <c r="E64" s="83"/>
      <c r="F64" s="83"/>
      <c r="G64" s="64"/>
      <c r="H64" s="64"/>
      <c r="I64" s="64"/>
      <c r="J64" s="64"/>
      <c r="K64" s="64"/>
      <c r="L64" s="64"/>
      <c r="M64" s="64"/>
      <c r="N64" s="64"/>
      <c r="O64" s="92" t="str">
        <f>IF(SUM(G64:N64)&lt;&gt;0,SUMPRODUCT(G64:N64,'Dados - ocultar'!$B$13:$I$13)/'Dados - ocultar'!$J$15,"")</f>
        <v/>
      </c>
      <c r="P64" s="94"/>
    </row>
    <row r="65">
      <c r="A65" s="62"/>
      <c r="B65" s="89">
        <v>59.0</v>
      </c>
      <c r="C65" s="93"/>
      <c r="D65" s="83"/>
      <c r="E65" s="83"/>
      <c r="F65" s="83"/>
      <c r="G65" s="64"/>
      <c r="H65" s="64"/>
      <c r="I65" s="64"/>
      <c r="J65" s="64"/>
      <c r="K65" s="64"/>
      <c r="L65" s="64"/>
      <c r="M65" s="64"/>
      <c r="N65" s="64"/>
      <c r="O65" s="92" t="str">
        <f>IF(SUM(G65:N65)&lt;&gt;0,SUMPRODUCT(G65:N65,'Dados - ocultar'!$B$13:$I$13)/'Dados - ocultar'!$J$15,"")</f>
        <v/>
      </c>
      <c r="P65" s="94"/>
    </row>
    <row r="66">
      <c r="A66" s="62"/>
      <c r="B66" s="89">
        <v>60.0</v>
      </c>
      <c r="C66" s="93"/>
      <c r="D66" s="83"/>
      <c r="E66" s="83"/>
      <c r="F66" s="83"/>
      <c r="G66" s="64"/>
      <c r="H66" s="64"/>
      <c r="I66" s="64"/>
      <c r="J66" s="64"/>
      <c r="K66" s="64"/>
      <c r="L66" s="64"/>
      <c r="M66" s="64"/>
      <c r="N66" s="64"/>
      <c r="O66" s="92" t="str">
        <f>IF(SUM(G66:N66)&lt;&gt;0,SUMPRODUCT(G66:N66,'Dados - ocultar'!$B$13:$I$13)/'Dados - ocultar'!$J$15,"")</f>
        <v/>
      </c>
      <c r="P66" s="94"/>
    </row>
    <row r="67">
      <c r="A67" s="62"/>
      <c r="B67" s="89">
        <v>61.0</v>
      </c>
      <c r="C67" s="93"/>
      <c r="D67" s="83"/>
      <c r="E67" s="83"/>
      <c r="F67" s="83"/>
      <c r="G67" s="64"/>
      <c r="H67" s="64"/>
      <c r="I67" s="64"/>
      <c r="J67" s="64"/>
      <c r="K67" s="64"/>
      <c r="L67" s="64"/>
      <c r="M67" s="64"/>
      <c r="N67" s="64"/>
      <c r="O67" s="92" t="str">
        <f>IF(SUM(G67:N67)&lt;&gt;0,SUMPRODUCT(G67:N67,'Dados - ocultar'!$B$13:$I$13)/'Dados - ocultar'!$J$15,"")</f>
        <v/>
      </c>
      <c r="P67" s="94"/>
    </row>
    <row r="68">
      <c r="A68" s="62"/>
      <c r="B68" s="89">
        <v>62.0</v>
      </c>
      <c r="C68" s="93"/>
      <c r="D68" s="83"/>
      <c r="E68" s="83"/>
      <c r="F68" s="83"/>
      <c r="G68" s="64"/>
      <c r="H68" s="64"/>
      <c r="I68" s="64"/>
      <c r="J68" s="64"/>
      <c r="K68" s="64"/>
      <c r="L68" s="64"/>
      <c r="M68" s="64"/>
      <c r="N68" s="64"/>
      <c r="O68" s="92" t="str">
        <f>IF(SUM(G68:N68)&lt;&gt;0,SUMPRODUCT(G68:N68,'Dados - ocultar'!$B$13:$I$13)/'Dados - ocultar'!$J$15,"")</f>
        <v/>
      </c>
      <c r="P68" s="94"/>
    </row>
    <row r="69">
      <c r="A69" s="62"/>
      <c r="B69" s="89">
        <v>63.0</v>
      </c>
      <c r="C69" s="93"/>
      <c r="D69" s="83"/>
      <c r="E69" s="83"/>
      <c r="F69" s="83"/>
      <c r="G69" s="64"/>
      <c r="H69" s="64"/>
      <c r="I69" s="64"/>
      <c r="J69" s="64"/>
      <c r="K69" s="64"/>
      <c r="L69" s="64"/>
      <c r="M69" s="64"/>
      <c r="N69" s="64"/>
      <c r="O69" s="92" t="str">
        <f>IF(SUM(G69:N69)&lt;&gt;0,SUMPRODUCT(G69:N69,'Dados - ocultar'!$B$13:$I$13)/'Dados - ocultar'!$J$15,"")</f>
        <v/>
      </c>
      <c r="P69" s="94"/>
    </row>
    <row r="70">
      <c r="A70" s="62"/>
      <c r="B70" s="89">
        <v>64.0</v>
      </c>
      <c r="C70" s="93"/>
      <c r="D70" s="83"/>
      <c r="E70" s="83"/>
      <c r="F70" s="83"/>
      <c r="G70" s="64"/>
      <c r="H70" s="64"/>
      <c r="I70" s="64"/>
      <c r="J70" s="64"/>
      <c r="K70" s="64"/>
      <c r="L70" s="64"/>
      <c r="M70" s="64"/>
      <c r="N70" s="64"/>
      <c r="O70" s="92" t="str">
        <f>IF(SUM(G70:N70)&lt;&gt;0,SUMPRODUCT(G70:N70,'Dados - ocultar'!$B$13:$I$13)/'Dados - ocultar'!$J$15,"")</f>
        <v/>
      </c>
      <c r="P70" s="94"/>
    </row>
    <row r="71">
      <c r="A71" s="62"/>
      <c r="B71" s="89">
        <v>65.0</v>
      </c>
      <c r="C71" s="93"/>
      <c r="D71" s="83"/>
      <c r="E71" s="83"/>
      <c r="F71" s="83"/>
      <c r="G71" s="64"/>
      <c r="H71" s="64"/>
      <c r="I71" s="64"/>
      <c r="J71" s="64"/>
      <c r="K71" s="64"/>
      <c r="L71" s="64"/>
      <c r="M71" s="64"/>
      <c r="N71" s="64"/>
      <c r="O71" s="92" t="str">
        <f>IF(SUM(G71:N71)&lt;&gt;0,SUMPRODUCT(G71:N71,'Dados - ocultar'!$B$13:$I$13)/'Dados - ocultar'!$J$15,"")</f>
        <v/>
      </c>
      <c r="P71" s="94"/>
    </row>
    <row r="72">
      <c r="A72" s="62"/>
      <c r="B72" s="89">
        <v>66.0</v>
      </c>
      <c r="C72" s="93"/>
      <c r="D72" s="83"/>
      <c r="E72" s="83"/>
      <c r="F72" s="83"/>
      <c r="G72" s="64"/>
      <c r="H72" s="64"/>
      <c r="I72" s="64"/>
      <c r="J72" s="64"/>
      <c r="K72" s="64"/>
      <c r="L72" s="64"/>
      <c r="M72" s="64"/>
      <c r="N72" s="64"/>
      <c r="O72" s="92" t="str">
        <f>IF(SUM(G72:N72)&lt;&gt;0,SUMPRODUCT(G72:N72,'Dados - ocultar'!$B$13:$I$13)/'Dados - ocultar'!$J$15,"")</f>
        <v/>
      </c>
      <c r="P72" s="94"/>
    </row>
    <row r="73">
      <c r="A73" s="62"/>
      <c r="B73" s="89">
        <v>67.0</v>
      </c>
      <c r="C73" s="93"/>
      <c r="D73" s="83"/>
      <c r="E73" s="83"/>
      <c r="F73" s="83"/>
      <c r="G73" s="64"/>
      <c r="H73" s="64"/>
      <c r="I73" s="64"/>
      <c r="J73" s="64"/>
      <c r="K73" s="64"/>
      <c r="L73" s="64"/>
      <c r="M73" s="64"/>
      <c r="N73" s="64"/>
      <c r="O73" s="92" t="str">
        <f>IF(SUM(G73:N73)&lt;&gt;0,SUMPRODUCT(G73:N73,'Dados - ocultar'!$B$13:$I$13)/'Dados - ocultar'!$J$15,"")</f>
        <v/>
      </c>
      <c r="P73" s="94"/>
    </row>
    <row r="74">
      <c r="A74" s="62"/>
      <c r="B74" s="89">
        <v>68.0</v>
      </c>
      <c r="C74" s="93"/>
      <c r="D74" s="83"/>
      <c r="E74" s="83"/>
      <c r="F74" s="83"/>
      <c r="G74" s="64"/>
      <c r="H74" s="64"/>
      <c r="I74" s="64"/>
      <c r="J74" s="64"/>
      <c r="K74" s="64"/>
      <c r="L74" s="64"/>
      <c r="M74" s="64"/>
      <c r="N74" s="64"/>
      <c r="O74" s="92" t="str">
        <f>IF(SUM(G74:N74)&lt;&gt;0,SUMPRODUCT(G74:N74,'Dados - ocultar'!$B$13:$I$13)/'Dados - ocultar'!$J$15,"")</f>
        <v/>
      </c>
      <c r="P74" s="94"/>
    </row>
    <row r="75">
      <c r="A75" s="62"/>
      <c r="B75" s="89">
        <v>69.0</v>
      </c>
      <c r="C75" s="93"/>
      <c r="D75" s="83"/>
      <c r="E75" s="83"/>
      <c r="F75" s="83"/>
      <c r="G75" s="64"/>
      <c r="H75" s="64"/>
      <c r="I75" s="64"/>
      <c r="J75" s="64"/>
      <c r="K75" s="64"/>
      <c r="L75" s="64"/>
      <c r="M75" s="64"/>
      <c r="N75" s="64"/>
      <c r="O75" s="92" t="str">
        <f>IF(SUM(G75:N75)&lt;&gt;0,SUMPRODUCT(G75:N75,'Dados - ocultar'!$B$13:$I$13)/'Dados - ocultar'!$J$15,"")</f>
        <v/>
      </c>
      <c r="P75" s="94"/>
    </row>
    <row r="76">
      <c r="A76" s="62"/>
      <c r="B76" s="89">
        <v>70.0</v>
      </c>
      <c r="C76" s="93"/>
      <c r="D76" s="83"/>
      <c r="E76" s="83"/>
      <c r="F76" s="83"/>
      <c r="G76" s="64"/>
      <c r="H76" s="64"/>
      <c r="I76" s="64"/>
      <c r="J76" s="64"/>
      <c r="K76" s="64"/>
      <c r="L76" s="64"/>
      <c r="M76" s="64"/>
      <c r="N76" s="64"/>
      <c r="O76" s="92" t="str">
        <f>IF(SUM(G76:N76)&lt;&gt;0,SUMPRODUCT(G76:N76,'Dados - ocultar'!$B$13:$I$13)/'Dados - ocultar'!$J$15,"")</f>
        <v/>
      </c>
      <c r="P76" s="94"/>
    </row>
    <row r="77">
      <c r="A77" s="62"/>
      <c r="B77" s="89">
        <v>71.0</v>
      </c>
      <c r="C77" s="93"/>
      <c r="D77" s="83"/>
      <c r="E77" s="83"/>
      <c r="F77" s="83"/>
      <c r="G77" s="64"/>
      <c r="H77" s="64"/>
      <c r="I77" s="64"/>
      <c r="J77" s="64"/>
      <c r="K77" s="64"/>
      <c r="L77" s="64"/>
      <c r="M77" s="64"/>
      <c r="N77" s="64"/>
      <c r="O77" s="92" t="str">
        <f>IF(SUM(G77:N77)&lt;&gt;0,SUMPRODUCT(G77:N77,'Dados - ocultar'!$B$13:$I$13)/'Dados - ocultar'!$J$15,"")</f>
        <v/>
      </c>
      <c r="P77" s="94"/>
    </row>
    <row r="78">
      <c r="A78" s="62"/>
      <c r="B78" s="89">
        <v>72.0</v>
      </c>
      <c r="C78" s="93"/>
      <c r="D78" s="83"/>
      <c r="E78" s="83"/>
      <c r="F78" s="83"/>
      <c r="G78" s="64"/>
      <c r="H78" s="64"/>
      <c r="I78" s="64"/>
      <c r="J78" s="64"/>
      <c r="K78" s="64"/>
      <c r="L78" s="64"/>
      <c r="M78" s="64"/>
      <c r="N78" s="64"/>
      <c r="O78" s="92" t="str">
        <f>IF(SUM(G78:N78)&lt;&gt;0,SUMPRODUCT(G78:N78,'Dados - ocultar'!$B$13:$I$13)/'Dados - ocultar'!$J$15,"")</f>
        <v/>
      </c>
      <c r="P78" s="94"/>
    </row>
    <row r="79">
      <c r="A79" s="62"/>
      <c r="B79" s="89">
        <v>73.0</v>
      </c>
      <c r="C79" s="93"/>
      <c r="D79" s="83"/>
      <c r="E79" s="83"/>
      <c r="F79" s="83"/>
      <c r="G79" s="64"/>
      <c r="H79" s="64"/>
      <c r="I79" s="64"/>
      <c r="J79" s="64"/>
      <c r="K79" s="64"/>
      <c r="L79" s="64"/>
      <c r="M79" s="64"/>
      <c r="N79" s="64"/>
      <c r="O79" s="92" t="str">
        <f>IF(SUM(G79:N79)&lt;&gt;0,SUMPRODUCT(G79:N79,'Dados - ocultar'!$B$13:$I$13)/'Dados - ocultar'!$J$15,"")</f>
        <v/>
      </c>
      <c r="P79" s="94"/>
    </row>
    <row r="80">
      <c r="A80" s="62"/>
      <c r="B80" s="89">
        <v>74.0</v>
      </c>
      <c r="C80" s="93"/>
      <c r="D80" s="83"/>
      <c r="E80" s="83"/>
      <c r="F80" s="83"/>
      <c r="G80" s="64"/>
      <c r="H80" s="64"/>
      <c r="I80" s="64"/>
      <c r="J80" s="64"/>
      <c r="K80" s="64"/>
      <c r="L80" s="64"/>
      <c r="M80" s="64"/>
      <c r="N80" s="64"/>
      <c r="O80" s="92" t="str">
        <f>IF(SUM(G80:N80)&lt;&gt;0,SUMPRODUCT(G80:N80,'Dados - ocultar'!$B$13:$I$13)/'Dados - ocultar'!$J$15,"")</f>
        <v/>
      </c>
      <c r="P80" s="94"/>
    </row>
    <row r="81">
      <c r="A81" s="62"/>
      <c r="B81" s="89">
        <v>75.0</v>
      </c>
      <c r="C81" s="93"/>
      <c r="D81" s="83"/>
      <c r="E81" s="83"/>
      <c r="F81" s="83"/>
      <c r="G81" s="64"/>
      <c r="H81" s="64"/>
      <c r="I81" s="64"/>
      <c r="J81" s="64"/>
      <c r="K81" s="64"/>
      <c r="L81" s="64"/>
      <c r="M81" s="64"/>
      <c r="N81" s="64"/>
      <c r="O81" s="92" t="str">
        <f>IF(SUM(G81:N81)&lt;&gt;0,SUMPRODUCT(G81:N81,'Dados - ocultar'!$B$13:$I$13)/'Dados - ocultar'!$J$15,"")</f>
        <v/>
      </c>
      <c r="P81" s="94"/>
    </row>
    <row r="82">
      <c r="A82" s="62"/>
      <c r="B82" s="89">
        <v>76.0</v>
      </c>
      <c r="C82" s="93"/>
      <c r="D82" s="83"/>
      <c r="E82" s="83"/>
      <c r="F82" s="83"/>
      <c r="G82" s="64"/>
      <c r="H82" s="64"/>
      <c r="I82" s="64"/>
      <c r="J82" s="64"/>
      <c r="K82" s="64"/>
      <c r="L82" s="64"/>
      <c r="M82" s="64"/>
      <c r="N82" s="64"/>
      <c r="O82" s="92" t="str">
        <f>IF(SUM(G82:N82)&lt;&gt;0,SUMPRODUCT(G82:N82,'Dados - ocultar'!$B$13:$I$13)/'Dados - ocultar'!$J$15,"")</f>
        <v/>
      </c>
      <c r="P82" s="94"/>
    </row>
    <row r="83">
      <c r="A83" s="62"/>
      <c r="B83" s="89">
        <v>77.0</v>
      </c>
      <c r="C83" s="93"/>
      <c r="D83" s="83"/>
      <c r="E83" s="83"/>
      <c r="F83" s="83"/>
      <c r="G83" s="64"/>
      <c r="H83" s="64"/>
      <c r="I83" s="64"/>
      <c r="J83" s="64"/>
      <c r="K83" s="64"/>
      <c r="L83" s="64"/>
      <c r="M83" s="64"/>
      <c r="N83" s="64"/>
      <c r="O83" s="92" t="str">
        <f>IF(SUM(G83:N83)&lt;&gt;0,SUMPRODUCT(G83:N83,'Dados - ocultar'!$B$13:$I$13)/'Dados - ocultar'!$J$15,"")</f>
        <v/>
      </c>
      <c r="P83" s="94"/>
    </row>
    <row r="84">
      <c r="A84" s="62"/>
      <c r="B84" s="89">
        <v>78.0</v>
      </c>
      <c r="C84" s="93"/>
      <c r="D84" s="83"/>
      <c r="E84" s="83"/>
      <c r="F84" s="83"/>
      <c r="G84" s="64"/>
      <c r="H84" s="64"/>
      <c r="I84" s="64"/>
      <c r="J84" s="64"/>
      <c r="K84" s="64"/>
      <c r="L84" s="64"/>
      <c r="M84" s="64"/>
      <c r="N84" s="64"/>
      <c r="O84" s="92" t="str">
        <f>IF(SUM(G84:N84)&lt;&gt;0,SUMPRODUCT(G84:N84,'Dados - ocultar'!$B$13:$I$13)/'Dados - ocultar'!$J$15,"")</f>
        <v/>
      </c>
      <c r="P84" s="94"/>
    </row>
    <row r="85">
      <c r="A85" s="62"/>
      <c r="B85" s="89">
        <v>79.0</v>
      </c>
      <c r="C85" s="93"/>
      <c r="D85" s="83"/>
      <c r="E85" s="83"/>
      <c r="F85" s="83"/>
      <c r="G85" s="64"/>
      <c r="H85" s="64"/>
      <c r="I85" s="64"/>
      <c r="J85" s="64"/>
      <c r="K85" s="64"/>
      <c r="L85" s="64"/>
      <c r="M85" s="64"/>
      <c r="N85" s="64"/>
      <c r="O85" s="92" t="str">
        <f>IF(SUM(G85:N85)&lt;&gt;0,SUMPRODUCT(G85:N85,'Dados - ocultar'!$B$13:$I$13)/'Dados - ocultar'!$J$15,"")</f>
        <v/>
      </c>
      <c r="P85" s="94"/>
    </row>
    <row r="86">
      <c r="A86" s="62"/>
      <c r="B86" s="89">
        <v>80.0</v>
      </c>
      <c r="C86" s="93"/>
      <c r="D86" s="83"/>
      <c r="E86" s="83"/>
      <c r="F86" s="83"/>
      <c r="G86" s="64"/>
      <c r="H86" s="64"/>
      <c r="I86" s="64"/>
      <c r="J86" s="64"/>
      <c r="K86" s="64"/>
      <c r="L86" s="64"/>
      <c r="M86" s="64"/>
      <c r="N86" s="64"/>
      <c r="O86" s="92" t="str">
        <f>IF(SUM(G86:N86)&lt;&gt;0,SUMPRODUCT(G86:N86,'Dados - ocultar'!$B$13:$I$13)/'Dados - ocultar'!$J$15,"")</f>
        <v/>
      </c>
      <c r="P86" s="94"/>
    </row>
    <row r="87">
      <c r="A87" s="62"/>
      <c r="B87" s="89">
        <v>81.0</v>
      </c>
      <c r="C87" s="93"/>
      <c r="D87" s="83"/>
      <c r="E87" s="83"/>
      <c r="F87" s="83"/>
      <c r="G87" s="64"/>
      <c r="H87" s="64"/>
      <c r="I87" s="64"/>
      <c r="J87" s="64"/>
      <c r="K87" s="64"/>
      <c r="L87" s="64"/>
      <c r="M87" s="64"/>
      <c r="N87" s="64"/>
      <c r="O87" s="92" t="str">
        <f>IF(SUM(G87:N87)&lt;&gt;0,SUMPRODUCT(G87:N87,'Dados - ocultar'!$B$13:$I$13)/'Dados - ocultar'!$J$15,"")</f>
        <v/>
      </c>
      <c r="P87" s="94"/>
    </row>
    <row r="88">
      <c r="A88" s="62"/>
      <c r="B88" s="89">
        <v>82.0</v>
      </c>
      <c r="C88" s="93"/>
      <c r="D88" s="83"/>
      <c r="E88" s="83"/>
      <c r="F88" s="83"/>
      <c r="G88" s="64"/>
      <c r="H88" s="64"/>
      <c r="I88" s="64"/>
      <c r="J88" s="64"/>
      <c r="K88" s="64"/>
      <c r="L88" s="64"/>
      <c r="M88" s="64"/>
      <c r="N88" s="64"/>
      <c r="O88" s="92" t="str">
        <f>IF(SUM(G88:N88)&lt;&gt;0,SUMPRODUCT(G88:N88,'Dados - ocultar'!$B$13:$I$13)/'Dados - ocultar'!$J$15,"")</f>
        <v/>
      </c>
      <c r="P88" s="94"/>
    </row>
    <row r="89">
      <c r="A89" s="62"/>
      <c r="B89" s="89">
        <v>83.0</v>
      </c>
      <c r="C89" s="93"/>
      <c r="D89" s="83"/>
      <c r="E89" s="83"/>
      <c r="F89" s="83"/>
      <c r="G89" s="64"/>
      <c r="H89" s="64"/>
      <c r="I89" s="64"/>
      <c r="J89" s="64"/>
      <c r="K89" s="64"/>
      <c r="L89" s="64"/>
      <c r="M89" s="64"/>
      <c r="N89" s="64"/>
      <c r="O89" s="92" t="str">
        <f>IF(SUM(G89:N89)&lt;&gt;0,SUMPRODUCT(G89:N89,'Dados - ocultar'!$B$13:$I$13)/'Dados - ocultar'!$J$15,"")</f>
        <v/>
      </c>
      <c r="P89" s="94"/>
    </row>
    <row r="90">
      <c r="A90" s="62"/>
      <c r="B90" s="89">
        <v>84.0</v>
      </c>
      <c r="C90" s="93"/>
      <c r="D90" s="83"/>
      <c r="E90" s="83"/>
      <c r="F90" s="83"/>
      <c r="G90" s="64"/>
      <c r="H90" s="64"/>
      <c r="I90" s="64"/>
      <c r="J90" s="64"/>
      <c r="K90" s="64"/>
      <c r="L90" s="64"/>
      <c r="M90" s="64"/>
      <c r="N90" s="64"/>
      <c r="O90" s="92" t="str">
        <f>IF(SUM(G90:N90)&lt;&gt;0,SUMPRODUCT(G90:N90,'Dados - ocultar'!$B$13:$I$13)/'Dados - ocultar'!$J$15,"")</f>
        <v/>
      </c>
      <c r="P90" s="94"/>
    </row>
    <row r="91">
      <c r="A91" s="62"/>
      <c r="B91" s="89">
        <v>85.0</v>
      </c>
      <c r="C91" s="93"/>
      <c r="D91" s="83"/>
      <c r="E91" s="83"/>
      <c r="F91" s="83"/>
      <c r="G91" s="64"/>
      <c r="H91" s="64"/>
      <c r="I91" s="64"/>
      <c r="J91" s="64"/>
      <c r="K91" s="64"/>
      <c r="L91" s="64"/>
      <c r="M91" s="64"/>
      <c r="N91" s="64"/>
      <c r="O91" s="92" t="str">
        <f>IF(SUM(G91:N91)&lt;&gt;0,SUMPRODUCT(G91:N91,'Dados - ocultar'!$B$13:$I$13)/'Dados - ocultar'!$J$15,"")</f>
        <v/>
      </c>
      <c r="P91" s="94"/>
    </row>
    <row r="92">
      <c r="A92" s="62"/>
      <c r="B92" s="89">
        <v>86.0</v>
      </c>
      <c r="C92" s="93"/>
      <c r="D92" s="83"/>
      <c r="E92" s="83"/>
      <c r="F92" s="83"/>
      <c r="G92" s="64"/>
      <c r="H92" s="64"/>
      <c r="I92" s="64"/>
      <c r="J92" s="64"/>
      <c r="K92" s="64"/>
      <c r="L92" s="64"/>
      <c r="M92" s="64"/>
      <c r="N92" s="64"/>
      <c r="O92" s="92" t="str">
        <f>IF(SUM(G92:N92)&lt;&gt;0,SUMPRODUCT(G92:N92,'Dados - ocultar'!$B$13:$I$13)/'Dados - ocultar'!$J$15,"")</f>
        <v/>
      </c>
      <c r="P92" s="94"/>
    </row>
    <row r="93">
      <c r="A93" s="62"/>
      <c r="B93" s="89">
        <v>87.0</v>
      </c>
      <c r="C93" s="93"/>
      <c r="D93" s="83"/>
      <c r="E93" s="83"/>
      <c r="F93" s="83"/>
      <c r="G93" s="64"/>
      <c r="H93" s="64"/>
      <c r="I93" s="64"/>
      <c r="J93" s="64"/>
      <c r="K93" s="64"/>
      <c r="L93" s="64"/>
      <c r="M93" s="64"/>
      <c r="N93" s="64"/>
      <c r="O93" s="92" t="str">
        <f>IF(SUM(G93:N93)&lt;&gt;0,SUMPRODUCT(G93:N93,'Dados - ocultar'!$B$13:$I$13)/'Dados - ocultar'!$J$15,"")</f>
        <v/>
      </c>
      <c r="P93" s="94"/>
    </row>
    <row r="94">
      <c r="A94" s="62"/>
      <c r="B94" s="89">
        <v>88.0</v>
      </c>
      <c r="C94" s="93"/>
      <c r="D94" s="83"/>
      <c r="E94" s="83"/>
      <c r="F94" s="83"/>
      <c r="G94" s="64"/>
      <c r="H94" s="64"/>
      <c r="I94" s="64"/>
      <c r="J94" s="64"/>
      <c r="K94" s="64"/>
      <c r="L94" s="64"/>
      <c r="M94" s="64"/>
      <c r="N94" s="64"/>
      <c r="O94" s="92" t="str">
        <f>IF(SUM(G94:N94)&lt;&gt;0,SUMPRODUCT(G94:N94,'Dados - ocultar'!$B$13:$I$13)/'Dados - ocultar'!$J$15,"")</f>
        <v/>
      </c>
      <c r="P94" s="94"/>
    </row>
    <row r="95">
      <c r="A95" s="62"/>
      <c r="B95" s="89">
        <v>89.0</v>
      </c>
      <c r="C95" s="93"/>
      <c r="D95" s="83"/>
      <c r="E95" s="83"/>
      <c r="F95" s="83"/>
      <c r="G95" s="64"/>
      <c r="H95" s="64"/>
      <c r="I95" s="64"/>
      <c r="J95" s="64"/>
      <c r="K95" s="64"/>
      <c r="L95" s="64"/>
      <c r="M95" s="64"/>
      <c r="N95" s="64"/>
      <c r="O95" s="92" t="str">
        <f>IF(SUM(G95:N95)&lt;&gt;0,SUMPRODUCT(G95:N95,'Dados - ocultar'!$B$13:$I$13)/'Dados - ocultar'!$J$15,"")</f>
        <v/>
      </c>
      <c r="P95" s="94"/>
    </row>
    <row r="96">
      <c r="A96" s="62"/>
      <c r="B96" s="89">
        <v>90.0</v>
      </c>
      <c r="C96" s="93"/>
      <c r="D96" s="83"/>
      <c r="E96" s="83"/>
      <c r="F96" s="83"/>
      <c r="G96" s="64"/>
      <c r="H96" s="64"/>
      <c r="I96" s="64"/>
      <c r="J96" s="64"/>
      <c r="K96" s="64"/>
      <c r="L96" s="64"/>
      <c r="M96" s="64"/>
      <c r="N96" s="64"/>
      <c r="O96" s="92" t="str">
        <f>IF(SUM(G96:N96)&lt;&gt;0,SUMPRODUCT(G96:N96,'Dados - ocultar'!$B$13:$I$13)/'Dados - ocultar'!$J$15,"")</f>
        <v/>
      </c>
      <c r="P96" s="94"/>
    </row>
    <row r="97">
      <c r="A97" s="62"/>
      <c r="B97" s="89">
        <v>91.0</v>
      </c>
      <c r="C97" s="93"/>
      <c r="D97" s="83"/>
      <c r="E97" s="83"/>
      <c r="F97" s="83"/>
      <c r="G97" s="64"/>
      <c r="H97" s="64"/>
      <c r="I97" s="64"/>
      <c r="J97" s="64"/>
      <c r="K97" s="64"/>
      <c r="L97" s="64"/>
      <c r="M97" s="64"/>
      <c r="N97" s="64"/>
      <c r="O97" s="92" t="str">
        <f>IF(SUM(G97:N97)&lt;&gt;0,SUMPRODUCT(G97:N97,'Dados - ocultar'!$B$13:$I$13)/'Dados - ocultar'!$J$15,"")</f>
        <v/>
      </c>
      <c r="P97" s="94"/>
    </row>
    <row r="98">
      <c r="A98" s="62"/>
      <c r="B98" s="89">
        <v>92.0</v>
      </c>
      <c r="C98" s="93"/>
      <c r="D98" s="83"/>
      <c r="E98" s="83"/>
      <c r="F98" s="83"/>
      <c r="G98" s="64"/>
      <c r="H98" s="64"/>
      <c r="I98" s="64"/>
      <c r="J98" s="64"/>
      <c r="K98" s="64"/>
      <c r="L98" s="64"/>
      <c r="M98" s="64"/>
      <c r="N98" s="64"/>
      <c r="O98" s="92" t="str">
        <f>IF(SUM(G98:N98)&lt;&gt;0,SUMPRODUCT(G98:N98,'Dados - ocultar'!$B$13:$I$13)/'Dados - ocultar'!$J$15,"")</f>
        <v/>
      </c>
      <c r="P98" s="94"/>
    </row>
    <row r="99">
      <c r="A99" s="62"/>
      <c r="B99" s="89">
        <v>93.0</v>
      </c>
      <c r="C99" s="93"/>
      <c r="D99" s="83"/>
      <c r="E99" s="83"/>
      <c r="F99" s="83"/>
      <c r="G99" s="64"/>
      <c r="H99" s="64"/>
      <c r="I99" s="64"/>
      <c r="J99" s="64"/>
      <c r="K99" s="64"/>
      <c r="L99" s="64"/>
      <c r="M99" s="64"/>
      <c r="N99" s="64"/>
      <c r="O99" s="92" t="str">
        <f>IF(SUM(G99:N99)&lt;&gt;0,SUMPRODUCT(G99:N99,'Dados - ocultar'!$B$13:$I$13)/'Dados - ocultar'!$J$15,"")</f>
        <v/>
      </c>
      <c r="P99" s="94"/>
    </row>
    <row r="100">
      <c r="A100" s="62"/>
      <c r="B100" s="89">
        <v>94.0</v>
      </c>
      <c r="C100" s="93"/>
      <c r="D100" s="83"/>
      <c r="E100" s="83"/>
      <c r="F100" s="83"/>
      <c r="G100" s="64"/>
      <c r="H100" s="64"/>
      <c r="I100" s="64"/>
      <c r="J100" s="64"/>
      <c r="K100" s="64"/>
      <c r="L100" s="64"/>
      <c r="M100" s="64"/>
      <c r="N100" s="64"/>
      <c r="O100" s="92" t="str">
        <f>IF(SUM(G100:N100)&lt;&gt;0,SUMPRODUCT(G100:N100,'Dados - ocultar'!$B$13:$I$13)/'Dados - ocultar'!$J$15,"")</f>
        <v/>
      </c>
      <c r="P100" s="94"/>
    </row>
    <row r="101">
      <c r="A101" s="62"/>
      <c r="B101" s="89">
        <v>95.0</v>
      </c>
      <c r="C101" s="93"/>
      <c r="D101" s="83"/>
      <c r="E101" s="83"/>
      <c r="F101" s="83"/>
      <c r="G101" s="64"/>
      <c r="H101" s="64"/>
      <c r="I101" s="64"/>
      <c r="J101" s="64"/>
      <c r="K101" s="64"/>
      <c r="L101" s="64"/>
      <c r="M101" s="64"/>
      <c r="N101" s="64"/>
      <c r="O101" s="92" t="str">
        <f>IF(SUM(G101:N101)&lt;&gt;0,SUMPRODUCT(G101:N101,'Dados - ocultar'!$B$13:$I$13)/'Dados - ocultar'!$J$15,"")</f>
        <v/>
      </c>
      <c r="P101" s="94"/>
    </row>
    <row r="102">
      <c r="A102" s="62"/>
      <c r="B102" s="89">
        <v>96.0</v>
      </c>
      <c r="C102" s="93"/>
      <c r="D102" s="83"/>
      <c r="E102" s="83"/>
      <c r="F102" s="83"/>
      <c r="G102" s="64"/>
      <c r="H102" s="64"/>
      <c r="I102" s="64"/>
      <c r="J102" s="64"/>
      <c r="K102" s="64"/>
      <c r="L102" s="64"/>
      <c r="M102" s="64"/>
      <c r="N102" s="64"/>
      <c r="O102" s="92" t="str">
        <f>IF(SUM(G102:N102)&lt;&gt;0,SUMPRODUCT(G102:N102,'Dados - ocultar'!$B$13:$I$13)/'Dados - ocultar'!$J$15,"")</f>
        <v/>
      </c>
      <c r="P102" s="94"/>
    </row>
    <row r="103">
      <c r="A103" s="62"/>
      <c r="B103" s="89">
        <v>97.0</v>
      </c>
      <c r="C103" s="93"/>
      <c r="D103" s="83"/>
      <c r="E103" s="83"/>
      <c r="F103" s="83"/>
      <c r="G103" s="64"/>
      <c r="H103" s="64"/>
      <c r="I103" s="64"/>
      <c r="J103" s="64"/>
      <c r="K103" s="64"/>
      <c r="L103" s="64"/>
      <c r="M103" s="64"/>
      <c r="N103" s="64"/>
      <c r="O103" s="92" t="str">
        <f>IF(SUM(G103:N103)&lt;&gt;0,SUMPRODUCT(G103:N103,'Dados - ocultar'!$B$13:$I$13)/'Dados - ocultar'!$J$15,"")</f>
        <v/>
      </c>
      <c r="P103" s="94"/>
    </row>
    <row r="104">
      <c r="A104" s="62"/>
      <c r="B104" s="89">
        <v>98.0</v>
      </c>
      <c r="C104" s="93"/>
      <c r="D104" s="83"/>
      <c r="E104" s="83"/>
      <c r="F104" s="83"/>
      <c r="G104" s="64"/>
      <c r="H104" s="64"/>
      <c r="I104" s="64"/>
      <c r="J104" s="64"/>
      <c r="K104" s="64"/>
      <c r="L104" s="64"/>
      <c r="M104" s="64"/>
      <c r="N104" s="64"/>
      <c r="O104" s="92" t="str">
        <f>IF(SUM(G104:N104)&lt;&gt;0,SUMPRODUCT(G104:N104,'Dados - ocultar'!$B$13:$I$13)/'Dados - ocultar'!$J$15,"")</f>
        <v/>
      </c>
      <c r="P104" s="94"/>
    </row>
    <row r="105">
      <c r="A105" s="62"/>
      <c r="B105" s="89">
        <v>99.0</v>
      </c>
      <c r="C105" s="93"/>
      <c r="D105" s="83"/>
      <c r="E105" s="83"/>
      <c r="F105" s="83"/>
      <c r="G105" s="64"/>
      <c r="H105" s="64"/>
      <c r="I105" s="64"/>
      <c r="J105" s="64"/>
      <c r="K105" s="64"/>
      <c r="L105" s="64"/>
      <c r="M105" s="64"/>
      <c r="N105" s="64"/>
      <c r="O105" s="92" t="str">
        <f>IF(SUM(G105:N105)&lt;&gt;0,SUMPRODUCT(G105:N105,'Dados - ocultar'!$B$13:$I$13)/'Dados - ocultar'!$J$15,"")</f>
        <v/>
      </c>
      <c r="P105" s="94"/>
    </row>
    <row r="106">
      <c r="A106" s="62"/>
      <c r="B106" s="85"/>
      <c r="C106" s="85"/>
      <c r="D106" s="62"/>
      <c r="E106" s="62"/>
      <c r="F106" s="62"/>
      <c r="G106" s="62"/>
      <c r="H106" s="62"/>
      <c r="I106" s="62"/>
      <c r="J106" s="62"/>
      <c r="K106" s="62"/>
      <c r="L106" s="62"/>
      <c r="M106" s="62"/>
      <c r="N106" s="62"/>
      <c r="O106" s="62"/>
      <c r="P106" s="84"/>
    </row>
    <row r="107" ht="50.25" customHeight="1">
      <c r="A107" s="62"/>
      <c r="B107" s="95"/>
      <c r="C107" s="96" t="s">
        <v>98</v>
      </c>
      <c r="D107" s="56"/>
      <c r="E107" s="56"/>
      <c r="F107" s="56"/>
      <c r="G107" s="56"/>
      <c r="H107" s="56"/>
      <c r="I107" s="56"/>
      <c r="J107" s="56"/>
      <c r="K107" s="56"/>
      <c r="L107" s="97"/>
      <c r="M107" s="97"/>
      <c r="N107" s="97"/>
      <c r="O107" s="97"/>
      <c r="P107" s="98"/>
    </row>
    <row r="108">
      <c r="A108" s="62"/>
      <c r="B108" s="85"/>
      <c r="C108" s="99"/>
      <c r="D108" s="99"/>
      <c r="E108" s="100" t="s">
        <v>99</v>
      </c>
      <c r="F108" s="101"/>
      <c r="G108" s="101"/>
      <c r="H108" s="101"/>
      <c r="I108" s="99"/>
      <c r="J108" s="99"/>
      <c r="K108" s="99"/>
      <c r="L108" s="62"/>
      <c r="M108" s="62"/>
      <c r="N108" s="62"/>
      <c r="O108" s="62"/>
      <c r="P108" s="84"/>
    </row>
    <row r="109">
      <c r="A109" s="62"/>
      <c r="B109" s="85"/>
      <c r="C109" s="99"/>
      <c r="D109" s="99"/>
      <c r="I109" s="99"/>
      <c r="J109" s="99"/>
      <c r="K109" s="99"/>
      <c r="L109" s="62"/>
      <c r="M109" s="62"/>
      <c r="N109" s="62"/>
      <c r="O109" s="62"/>
      <c r="P109" s="84"/>
    </row>
    <row r="110">
      <c r="A110" s="62"/>
      <c r="B110" s="85"/>
      <c r="C110" s="99"/>
      <c r="D110" s="99"/>
      <c r="E110" s="27"/>
      <c r="F110" s="27"/>
      <c r="G110" s="27"/>
      <c r="H110" s="27"/>
      <c r="I110" s="99"/>
      <c r="J110" s="99"/>
      <c r="K110" s="99"/>
      <c r="L110" s="62"/>
      <c r="M110" s="62"/>
      <c r="N110" s="62"/>
      <c r="O110" s="62"/>
      <c r="P110" s="84"/>
    </row>
    <row r="111">
      <c r="A111" s="62"/>
      <c r="B111" s="85"/>
      <c r="C111" s="85"/>
      <c r="D111" s="62"/>
      <c r="E111" s="62"/>
      <c r="F111" s="62"/>
      <c r="G111" s="62"/>
      <c r="H111" s="62"/>
      <c r="I111" s="62"/>
      <c r="J111" s="62"/>
      <c r="K111" s="62"/>
      <c r="L111" s="62"/>
      <c r="M111" s="62"/>
      <c r="N111" s="62"/>
      <c r="O111" s="62"/>
      <c r="P111" s="84"/>
    </row>
    <row r="112">
      <c r="A112" s="62"/>
      <c r="B112" s="85"/>
      <c r="C112" s="85"/>
      <c r="D112" s="62"/>
      <c r="E112" s="62"/>
      <c r="F112" s="62"/>
      <c r="G112" s="62"/>
      <c r="H112" s="62"/>
      <c r="I112" s="62"/>
      <c r="J112" s="62"/>
      <c r="K112" s="62"/>
      <c r="L112" s="62"/>
      <c r="M112" s="62"/>
      <c r="N112" s="62"/>
      <c r="O112" s="62"/>
      <c r="P112" s="84"/>
    </row>
    <row r="113">
      <c r="A113" s="62"/>
      <c r="B113" s="85"/>
      <c r="C113" s="85"/>
      <c r="D113" s="62"/>
      <c r="E113" s="62"/>
      <c r="F113" s="62"/>
      <c r="G113" s="62"/>
      <c r="H113" s="62"/>
      <c r="I113" s="62"/>
      <c r="J113" s="62"/>
      <c r="K113" s="62"/>
      <c r="L113" s="62"/>
      <c r="M113" s="62"/>
      <c r="N113" s="62"/>
      <c r="O113" s="62"/>
      <c r="P113" s="84"/>
    </row>
  </sheetData>
  <autoFilter ref="$B$6:$P$105"/>
  <mergeCells count="5">
    <mergeCell ref="A1:I2"/>
    <mergeCell ref="J1:L2"/>
    <mergeCell ref="M1:P2"/>
    <mergeCell ref="C107:K107"/>
    <mergeCell ref="E108:H110"/>
  </mergeCells>
  <dataValidations>
    <dataValidation type="list" allowBlank="1" sqref="P7:P105">
      <formula1>"Em Avaliação,Aprovado,Reprovado"</formula1>
    </dataValidation>
    <dataValidation type="list" allowBlank="1" sqref="F7:F105">
      <formula1>'Dados - ocultar'!$B$5:$B$12</formula1>
    </dataValidation>
    <dataValidation type="list" allowBlank="1" sqref="G7:N105">
      <formula1>"0,1,2,3,4,5"</formula1>
    </dataValidation>
  </dataValidations>
  <hyperlinks>
    <hyperlink r:id="rId1" ref="J1"/>
    <hyperlink r:id="rId2" ref="E108"/>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4.14"/>
    <col customWidth="1" min="14" max="14" width="6.86"/>
  </cols>
  <sheetData>
    <row r="1" ht="27.75" customHeight="1">
      <c r="A1" s="102" t="s">
        <v>63</v>
      </c>
      <c r="B1" s="101"/>
      <c r="C1" s="101"/>
      <c r="D1" s="101"/>
      <c r="E1" s="101"/>
      <c r="F1" s="101"/>
      <c r="G1" s="101"/>
      <c r="H1" s="101"/>
      <c r="I1" s="101"/>
      <c r="J1" s="103"/>
      <c r="K1" s="70" t="s">
        <v>18</v>
      </c>
      <c r="N1" s="71"/>
    </row>
    <row r="2" ht="27.75" customHeight="1">
      <c r="A2" s="104"/>
      <c r="B2" s="27"/>
      <c r="C2" s="27"/>
      <c r="D2" s="27"/>
      <c r="E2" s="27"/>
      <c r="F2" s="27"/>
      <c r="G2" s="27"/>
      <c r="H2" s="27"/>
      <c r="I2" s="27"/>
      <c r="J2" s="28"/>
    </row>
    <row r="3">
      <c r="A3" s="62"/>
      <c r="B3" s="105"/>
      <c r="C3" s="62"/>
      <c r="D3" s="106"/>
      <c r="E3" s="62"/>
      <c r="F3" s="62"/>
      <c r="G3" s="62"/>
      <c r="H3" s="62"/>
      <c r="I3" s="62"/>
      <c r="J3" s="62"/>
      <c r="K3" s="74"/>
      <c r="L3" s="74"/>
      <c r="M3" s="74"/>
      <c r="N3" s="74"/>
    </row>
    <row r="4" ht="24.0" customHeight="1">
      <c r="A4" s="62"/>
      <c r="B4" s="107" t="s">
        <v>100</v>
      </c>
      <c r="C4" s="62"/>
      <c r="E4" s="108" t="str">
        <f>"Vaga: "&amp;IF('2. Definições'!D7&lt;&gt;"",'2. Definições'!D7,"")&amp;IF('2. Definições'!D9&gt;""," - "&amp;'2. Definições'!D9,"")</f>
        <v>Vaga: Desenvolvedor Front-end - Marketing</v>
      </c>
      <c r="F4" s="83"/>
      <c r="G4" s="83"/>
      <c r="H4" s="62"/>
      <c r="I4" s="62"/>
      <c r="J4" s="62"/>
      <c r="K4" s="62"/>
      <c r="L4" s="62"/>
      <c r="M4" s="62"/>
      <c r="N4" s="62"/>
    </row>
    <row r="5" ht="23.25" customHeight="1">
      <c r="A5" s="62"/>
      <c r="B5" s="105" t="s">
        <v>101</v>
      </c>
      <c r="C5" s="62"/>
      <c r="D5" s="62"/>
      <c r="E5" s="62"/>
      <c r="F5" s="62"/>
      <c r="G5" s="62"/>
      <c r="H5" s="62"/>
      <c r="I5" s="62"/>
      <c r="J5" s="62"/>
      <c r="K5" s="62"/>
      <c r="L5" s="62"/>
      <c r="M5" s="62"/>
      <c r="N5" s="62"/>
    </row>
    <row r="6" ht="9.75" customHeight="1">
      <c r="A6" s="62"/>
      <c r="B6" s="62"/>
      <c r="C6" s="62"/>
      <c r="D6" s="62"/>
      <c r="E6" s="62"/>
      <c r="F6" s="62"/>
      <c r="G6" s="62"/>
      <c r="H6" s="62"/>
      <c r="I6" s="62"/>
      <c r="J6" s="62"/>
      <c r="K6" s="62"/>
      <c r="L6" s="62"/>
      <c r="M6" s="62"/>
      <c r="N6" s="62"/>
    </row>
    <row r="7">
      <c r="A7" s="62"/>
      <c r="B7" s="109" t="s">
        <v>102</v>
      </c>
      <c r="C7" s="62"/>
      <c r="D7" s="110">
        <v>44287.0</v>
      </c>
      <c r="E7" s="62"/>
      <c r="F7" s="109" t="s">
        <v>103</v>
      </c>
      <c r="G7" s="62"/>
      <c r="H7" s="111">
        <f>IF('2. Definições'!J9&lt;&gt;"",'2. Definições'!J9,"–")</f>
        <v>3</v>
      </c>
      <c r="I7" s="62"/>
      <c r="J7" s="109" t="s">
        <v>104</v>
      </c>
      <c r="K7" s="62"/>
      <c r="L7" s="112">
        <f>COUNTA('3. Triagem'!C7:C105)</f>
        <v>9</v>
      </c>
      <c r="M7" s="62"/>
      <c r="N7" s="62"/>
    </row>
    <row r="8">
      <c r="A8" s="62"/>
      <c r="B8" s="62"/>
      <c r="C8" s="62"/>
      <c r="D8" s="74"/>
      <c r="E8" s="62"/>
      <c r="F8" s="62"/>
      <c r="G8" s="62"/>
      <c r="H8" s="74"/>
      <c r="I8" s="62"/>
      <c r="J8" s="62"/>
      <c r="K8" s="62"/>
      <c r="L8" s="74"/>
      <c r="M8" s="62"/>
      <c r="N8" s="62"/>
    </row>
    <row r="9">
      <c r="A9" s="62"/>
      <c r="B9" s="109" t="s">
        <v>105</v>
      </c>
      <c r="C9" s="62"/>
      <c r="D9" s="112" t="str">
        <f>IF(D7-'2. Definições'!J7&gt;0,D7-'2. Definições'!J7&amp;" dias","–")</f>
        <v>31 dias</v>
      </c>
      <c r="E9" s="62"/>
      <c r="F9" s="109" t="s">
        <v>106</v>
      </c>
      <c r="G9" s="62"/>
      <c r="H9" s="112">
        <f>L7/H7</f>
        <v>3</v>
      </c>
      <c r="I9" s="62"/>
      <c r="J9" s="109" t="s">
        <v>107</v>
      </c>
      <c r="K9" s="62"/>
      <c r="L9" s="112">
        <f>COUNTIF('3. Triagem'!P7:P105,'Dados - ocultar'!D3)</f>
        <v>2</v>
      </c>
      <c r="M9" s="62"/>
      <c r="N9" s="62"/>
    </row>
    <row r="10">
      <c r="A10" s="62"/>
      <c r="B10" s="62"/>
      <c r="C10" s="62"/>
      <c r="D10" s="74"/>
      <c r="E10" s="62"/>
      <c r="F10" s="62"/>
      <c r="G10" s="62"/>
      <c r="H10" s="74"/>
      <c r="I10" s="62"/>
      <c r="J10" s="62"/>
      <c r="K10" s="62"/>
      <c r="L10" s="74"/>
      <c r="M10" s="62"/>
      <c r="N10" s="62"/>
    </row>
    <row r="11">
      <c r="A11" s="62"/>
      <c r="B11" s="113"/>
      <c r="C11" s="113"/>
      <c r="D11" s="113"/>
      <c r="E11" s="113"/>
      <c r="F11" s="113"/>
      <c r="G11" s="113"/>
      <c r="H11" s="113"/>
      <c r="I11" s="113"/>
      <c r="J11" s="113"/>
      <c r="K11" s="113"/>
      <c r="L11" s="113"/>
      <c r="M11" s="113"/>
      <c r="N11" s="113"/>
    </row>
    <row r="12" ht="37.5" customHeight="1">
      <c r="A12" s="62"/>
      <c r="B12" s="114" t="s">
        <v>108</v>
      </c>
      <c r="C12" s="27"/>
      <c r="D12" s="27"/>
      <c r="E12" s="27"/>
      <c r="F12" s="27"/>
      <c r="G12" s="27"/>
      <c r="H12" s="27"/>
      <c r="I12" s="27"/>
      <c r="J12" s="27"/>
      <c r="K12" s="27"/>
      <c r="L12" s="27"/>
      <c r="M12" s="28"/>
      <c r="N12" s="74"/>
    </row>
    <row r="13" ht="9.75" customHeight="1">
      <c r="A13" s="62"/>
      <c r="B13" s="62"/>
      <c r="C13" s="62"/>
      <c r="D13" s="62"/>
      <c r="E13" s="62"/>
      <c r="F13" s="62"/>
      <c r="G13" s="62"/>
      <c r="H13" s="62"/>
      <c r="I13" s="62"/>
      <c r="J13" s="62"/>
      <c r="K13" s="62"/>
      <c r="L13" s="62"/>
      <c r="M13" s="62"/>
      <c r="N13" s="62"/>
    </row>
    <row r="14" ht="28.5" customHeight="1">
      <c r="A14" s="85"/>
      <c r="B14" s="115" t="s">
        <v>109</v>
      </c>
      <c r="C14" s="85"/>
      <c r="D14" s="85"/>
      <c r="E14" s="116" t="s">
        <v>110</v>
      </c>
      <c r="F14" s="89"/>
      <c r="G14" s="117" t="s">
        <v>111</v>
      </c>
      <c r="H14" s="118"/>
      <c r="I14" s="119"/>
      <c r="J14" s="117" t="s">
        <v>112</v>
      </c>
      <c r="K14" s="85"/>
      <c r="L14" s="117" t="s">
        <v>113</v>
      </c>
      <c r="M14" s="85"/>
      <c r="N14" s="85"/>
    </row>
    <row r="15">
      <c r="A15" s="62"/>
      <c r="B15" s="113" t="str">
        <f>IF('2. Definições'!C16&lt;&gt;"",'2. Definições'!C16,"")</f>
        <v>Exemplo: Triagem de Currículos</v>
      </c>
      <c r="C15" s="113"/>
      <c r="D15" s="62"/>
      <c r="E15" s="120">
        <f>IF(B17&lt;&gt;"–",COUNTIFS('3. Triagem'!$F$7:$F$105,'2. Definições'!C16,'3. Triagem'!$C$7:$C$105,"&lt;&gt;"&amp;"")+E17,"0")</f>
        <v>9</v>
      </c>
      <c r="F15" s="62"/>
      <c r="G15" s="121">
        <f>IF(B17&lt;&gt;"–",E17/E15,"–")</f>
        <v>0.7777777778</v>
      </c>
      <c r="H15" s="122"/>
      <c r="I15" s="123"/>
      <c r="J15" s="113" t="str">
        <f>IF('2. Definições'!$C$35&lt;&gt;"",'2. Definições'!$C$35,"")</f>
        <v>Exemplo: Relevância do currículo</v>
      </c>
      <c r="K15" s="113"/>
      <c r="L15" s="124">
        <f>IFERROR(AVERAGE('3. Triagem'!G7:G105),"–")</f>
        <v>3.222222222</v>
      </c>
      <c r="M15" s="62"/>
      <c r="N15" s="62"/>
    </row>
    <row r="16">
      <c r="A16" s="62"/>
      <c r="B16" s="125"/>
      <c r="C16" s="74"/>
      <c r="D16" s="62"/>
      <c r="E16" s="62"/>
      <c r="F16" s="62"/>
      <c r="G16" s="74"/>
      <c r="H16" s="126"/>
      <c r="I16" s="127"/>
      <c r="J16" s="74"/>
      <c r="K16" s="74"/>
      <c r="L16" s="62"/>
      <c r="M16" s="62"/>
      <c r="N16" s="62"/>
    </row>
    <row r="17">
      <c r="A17" s="62"/>
      <c r="B17" s="113" t="str">
        <f>IF('2. Definições'!C18&lt;&gt;"",'2. Definições'!C18,"")</f>
        <v>Exemplo: Teste de inglês</v>
      </c>
      <c r="C17" s="113"/>
      <c r="D17" s="62"/>
      <c r="E17" s="128">
        <f>IF(B19&lt;&gt;"–",COUNTIFS('3. Triagem'!$F$7:$F$105,'2. Definições'!C18,'3. Triagem'!$C$7:$C$105,"&lt;&gt;"&amp;"")+E19,"0")</f>
        <v>7</v>
      </c>
      <c r="F17" s="62"/>
      <c r="G17" s="121">
        <f>IF(B19&lt;&gt;"–",E19/E17,"–")</f>
        <v>0.7142857143</v>
      </c>
      <c r="H17" s="126"/>
      <c r="I17" s="127"/>
      <c r="J17" s="113" t="str">
        <f>IF('2. Definições'!$C$37&lt;&gt;"",'2. Definições'!$C$37,"")</f>
        <v>Exemplo: Inovação</v>
      </c>
      <c r="K17" s="113"/>
      <c r="L17" s="124">
        <f>IFERROR(AVERAGE('3. Triagem'!H7:H105),"–")</f>
        <v>2.111111111</v>
      </c>
      <c r="M17" s="62"/>
      <c r="N17" s="62"/>
    </row>
    <row r="18">
      <c r="A18" s="62"/>
      <c r="B18" s="125"/>
      <c r="C18" s="74"/>
      <c r="D18" s="62"/>
      <c r="E18" s="62"/>
      <c r="F18" s="62"/>
      <c r="G18" s="74"/>
      <c r="H18" s="126"/>
      <c r="I18" s="127"/>
      <c r="J18" s="125"/>
      <c r="K18" s="74"/>
      <c r="L18" s="62"/>
      <c r="M18" s="62"/>
      <c r="N18" s="62"/>
    </row>
    <row r="19">
      <c r="A19" s="62"/>
      <c r="B19" s="113" t="str">
        <f>IF('2. Definições'!C20&lt;&gt;"",'2. Definições'!C20,"")</f>
        <v>Exemplo: Entrevista</v>
      </c>
      <c r="C19" s="113"/>
      <c r="D19" s="62"/>
      <c r="E19" s="128">
        <f>IF(B21&lt;&gt;"–",COUNTIFS('3. Triagem'!$F$7:$F$105,'2. Definições'!C20,'3. Triagem'!$C$7:$C$105,"&lt;&gt;"&amp;"")+E21,"0")</f>
        <v>5</v>
      </c>
      <c r="F19" s="62"/>
      <c r="G19" s="121">
        <f>IF(B21&lt;&gt;"–",E21/E19,"–")</f>
        <v>0.4</v>
      </c>
      <c r="H19" s="126"/>
      <c r="I19" s="127"/>
      <c r="J19" s="113" t="str">
        <f>IF('2. Definições'!$C$39&lt;&gt;"",'2. Definições'!$C$39,"")</f>
        <v>Exemplo: Protividade</v>
      </c>
      <c r="K19" s="113"/>
      <c r="L19" s="124">
        <f>IFERROR(AVERAGE('3. Triagem'!I7:I105),"–")</f>
        <v>3.666666667</v>
      </c>
      <c r="M19" s="62"/>
      <c r="N19" s="62"/>
    </row>
    <row r="20">
      <c r="A20" s="62"/>
      <c r="B20" s="125"/>
      <c r="C20" s="74"/>
      <c r="D20" s="62"/>
      <c r="E20" s="62"/>
      <c r="F20" s="62"/>
      <c r="G20" s="74"/>
      <c r="H20" s="126"/>
      <c r="I20" s="127"/>
      <c r="J20" s="125"/>
      <c r="K20" s="74"/>
      <c r="L20" s="62"/>
      <c r="M20" s="62"/>
      <c r="N20" s="62"/>
    </row>
    <row r="21">
      <c r="A21" s="62"/>
      <c r="B21" s="113" t="str">
        <f>IF('2. Definições'!C22&lt;&gt;"",'2. Definições'!C22,"")</f>
        <v>Exemplo: Contratação</v>
      </c>
      <c r="C21" s="113"/>
      <c r="D21" s="62"/>
      <c r="E21" s="128">
        <f>IF(B23&lt;&gt;"–",COUNTIFS('3. Triagem'!$F$7:$F$105,'2. Definições'!C22,'3. Triagem'!$C$7:$C$105,"&lt;&gt;"&amp;"")+E23,"0")</f>
        <v>2</v>
      </c>
      <c r="F21" s="62"/>
      <c r="G21" s="121">
        <f>IF(B23&lt;&gt;"–",E23/E21,"–")</f>
        <v>0</v>
      </c>
      <c r="H21" s="126"/>
      <c r="I21" s="127"/>
      <c r="J21" s="113" t="str">
        <f>IF('2. Definições'!$C$41&lt;&gt;"",'2. Definições'!$C$41,"")</f>
        <v>Exemplo: Organização</v>
      </c>
      <c r="K21" s="113"/>
      <c r="L21" s="124">
        <f>IFERROR(AVERAGE('3. Triagem'!J7:J105),"–")</f>
        <v>2.777777778</v>
      </c>
      <c r="M21" s="62"/>
      <c r="N21" s="62"/>
    </row>
    <row r="22">
      <c r="A22" s="62"/>
      <c r="B22" s="125"/>
      <c r="C22" s="74"/>
      <c r="D22" s="62"/>
      <c r="E22" s="62"/>
      <c r="F22" s="62"/>
      <c r="G22" s="74"/>
      <c r="H22" s="126"/>
      <c r="I22" s="127"/>
      <c r="J22" s="125"/>
      <c r="K22" s="74"/>
      <c r="L22" s="62"/>
      <c r="M22" s="62"/>
      <c r="N22" s="62"/>
    </row>
    <row r="23">
      <c r="A23" s="62"/>
      <c r="B23" s="113" t="str">
        <f>IF('2. Definições'!C24&lt;&gt;"",'2. Definições'!C24,"")</f>
        <v/>
      </c>
      <c r="C23" s="113"/>
      <c r="D23" s="62"/>
      <c r="E23" s="128">
        <f>IF(B25&lt;&gt;"–",COUNTIFS('3. Triagem'!$F$7:$F$105,'2. Definições'!C24,'3. Triagem'!$C$7:$C$105,"&lt;&gt;"&amp;"")+E25,"0")</f>
        <v>0</v>
      </c>
      <c r="F23" s="62"/>
      <c r="G23" s="121" t="str">
        <f>IF(B25&lt;&gt;"–",E25/E23,"–")</f>
        <v>#DIV/0!</v>
      </c>
      <c r="H23" s="126"/>
      <c r="I23" s="127"/>
      <c r="J23" s="113" t="str">
        <f>IF('2. Definições'!$C$43&lt;&gt;"",'2. Definições'!$C$43,"")</f>
        <v>Exemplo: Trabalho em equipe</v>
      </c>
      <c r="K23" s="113"/>
      <c r="L23" s="124">
        <f>IFERROR(AVERAGE('3. Triagem'!K7:K105),"–")</f>
        <v>3.222222222</v>
      </c>
      <c r="M23" s="62"/>
      <c r="N23" s="62"/>
    </row>
    <row r="24">
      <c r="A24" s="62"/>
      <c r="B24" s="125"/>
      <c r="C24" s="74"/>
      <c r="D24" s="62"/>
      <c r="E24" s="62"/>
      <c r="F24" s="62"/>
      <c r="G24" s="74"/>
      <c r="H24" s="126"/>
      <c r="I24" s="127"/>
      <c r="J24" s="125"/>
      <c r="K24" s="74"/>
      <c r="L24" s="62"/>
      <c r="M24" s="62"/>
      <c r="N24" s="62"/>
    </row>
    <row r="25">
      <c r="A25" s="62"/>
      <c r="B25" s="113" t="str">
        <f>IF('2. Definições'!C26&lt;&gt;"",'2. Definições'!C28,"")</f>
        <v/>
      </c>
      <c r="C25" s="113"/>
      <c r="D25" s="62"/>
      <c r="E25" s="128">
        <f>IF(B27&lt;&gt;"–",COUNTIFS('3. Triagem'!$F$7:$F$105,'2. Definições'!C26,'3. Triagem'!$C$7:$C$105,"&lt;&gt;"&amp;"")+E27,"0")</f>
        <v>0</v>
      </c>
      <c r="F25" s="62"/>
      <c r="G25" s="121" t="str">
        <f>IF(B27&lt;&gt;"–",E27/E25,"–")</f>
        <v>#DIV/0!</v>
      </c>
      <c r="H25" s="126"/>
      <c r="I25" s="127"/>
      <c r="J25" s="113" t="str">
        <f>IF('2. Definições'!$C$45&lt;&gt;"",'2. Definições'!$C$45,"")</f>
        <v/>
      </c>
      <c r="K25" s="113"/>
      <c r="L25" s="124" t="str">
        <f>IFERROR(AVERAGE('3. Triagem'!L7:L105),"–")</f>
        <v>–</v>
      </c>
      <c r="M25" s="62"/>
      <c r="N25" s="62"/>
    </row>
    <row r="26">
      <c r="A26" s="62"/>
      <c r="B26" s="125"/>
      <c r="C26" s="74"/>
      <c r="D26" s="62"/>
      <c r="E26" s="62"/>
      <c r="F26" s="62"/>
      <c r="G26" s="74"/>
      <c r="H26" s="126"/>
      <c r="I26" s="127"/>
      <c r="J26" s="125"/>
      <c r="K26" s="74"/>
      <c r="L26" s="129"/>
      <c r="M26" s="62"/>
      <c r="N26" s="62"/>
    </row>
    <row r="27">
      <c r="A27" s="62"/>
      <c r="B27" s="113" t="str">
        <f>IF('2. Definições'!C30&lt;&gt;"",'2. Definições'!C30,"")</f>
        <v/>
      </c>
      <c r="C27" s="113"/>
      <c r="D27" s="62"/>
      <c r="E27" s="128">
        <f>IF(B29&lt;&gt;"–",COUNTIFS('3. Triagem'!$F$7:$F$105,'2. Definições'!C28,'3. Triagem'!$C$7:$C$105,"&lt;&gt;"&amp;"")+E29,"0")</f>
        <v>0</v>
      </c>
      <c r="F27" s="62"/>
      <c r="G27" s="121" t="str">
        <f>IF(B29&lt;&gt;"–",E29/E27,"–")</f>
        <v>#DIV/0!</v>
      </c>
      <c r="H27" s="126"/>
      <c r="I27" s="127"/>
      <c r="J27" s="113" t="str">
        <f>IF('2. Definições'!$C$47&lt;&gt;"",'2. Definições'!$C$47,"")</f>
        <v/>
      </c>
      <c r="K27" s="113"/>
      <c r="L27" s="124" t="str">
        <f>IFERROR(AVERAGE('3. Triagem'!M7:M105),"–")</f>
        <v>–</v>
      </c>
      <c r="M27" s="62"/>
      <c r="N27" s="62"/>
    </row>
    <row r="28">
      <c r="A28" s="62"/>
      <c r="B28" s="125"/>
      <c r="C28" s="74"/>
      <c r="D28" s="62"/>
      <c r="E28" s="62"/>
      <c r="F28" s="62"/>
      <c r="G28" s="74"/>
      <c r="H28" s="126"/>
      <c r="I28" s="127"/>
      <c r="J28" s="125"/>
      <c r="K28" s="74"/>
      <c r="L28" s="129"/>
      <c r="M28" s="62"/>
      <c r="N28" s="62"/>
    </row>
    <row r="29">
      <c r="A29" s="62"/>
      <c r="B29" s="113" t="str">
        <f>IF('2. Definições'!C32&lt;&gt;"",'2. Definições'!C32,"")</f>
        <v/>
      </c>
      <c r="C29" s="113"/>
      <c r="D29" s="62"/>
      <c r="E29" s="128">
        <f>IF(B31&lt;&gt;"–",COUNTIFS('3. Triagem'!$F$7:$F$105,'2. Definições'!C30,'3. Triagem'!$C$7:$C$105,"&lt;&gt;"&amp;"")+F31,"0")</f>
        <v>0</v>
      </c>
      <c r="F29" s="62"/>
      <c r="G29" s="121" t="str">
        <f>IF(B31&lt;&gt;"–",E31/E29,"–")</f>
        <v>#DIV/0!</v>
      </c>
      <c r="H29" s="126"/>
      <c r="I29" s="127"/>
      <c r="J29" s="113" t="str">
        <f>IF('2. Definições'!$C$49&lt;&gt;"",'2. Definições'!$C$49,"")</f>
        <v/>
      </c>
      <c r="K29" s="113"/>
      <c r="L29" s="124" t="str">
        <f>IFERROR(AVERAGE('3. Triagem'!N7:N105),"–")</f>
        <v>–</v>
      </c>
      <c r="M29" s="62"/>
      <c r="N29" s="62"/>
    </row>
    <row r="30">
      <c r="A30" s="62"/>
      <c r="B30" s="125"/>
      <c r="C30" s="74"/>
      <c r="D30" s="62"/>
      <c r="E30" s="62"/>
      <c r="F30" s="62"/>
      <c r="G30" s="74"/>
      <c r="H30" s="62"/>
      <c r="I30" s="62"/>
      <c r="J30" s="130" t="s">
        <v>114</v>
      </c>
      <c r="K30" s="74"/>
      <c r="L30" s="131">
        <f>IFERROR(SUM('3. Triagem'!O7:O105)/(COUNT('3. Triagem'!O7:O105)-COUNTIF('3. Triagem'!O7:O105,0)),"–")</f>
        <v>0.5812865497</v>
      </c>
      <c r="M30" s="62"/>
      <c r="N30" s="62"/>
    </row>
    <row r="31">
      <c r="A31" s="62"/>
      <c r="B31" s="62"/>
      <c r="C31" s="62"/>
      <c r="D31" s="62"/>
      <c r="E31" s="62"/>
      <c r="F31" s="62"/>
      <c r="G31" s="62"/>
      <c r="H31" s="62"/>
      <c r="I31" s="62"/>
      <c r="J31" s="62"/>
      <c r="K31" s="62"/>
      <c r="L31" s="62"/>
      <c r="M31" s="62"/>
      <c r="N31" s="62"/>
    </row>
    <row r="32">
      <c r="A32" s="62"/>
      <c r="B32" s="62"/>
      <c r="C32" s="62"/>
      <c r="D32" s="62"/>
      <c r="E32" s="62"/>
      <c r="F32" s="62"/>
      <c r="G32" s="62"/>
      <c r="H32" s="62"/>
      <c r="I32" s="62"/>
      <c r="J32" s="62"/>
      <c r="K32" s="62"/>
      <c r="L32" s="62"/>
      <c r="M32" s="62"/>
      <c r="N32" s="62"/>
    </row>
    <row r="33" ht="37.5" customHeight="1">
      <c r="A33" s="62"/>
      <c r="B33" s="114" t="s">
        <v>108</v>
      </c>
      <c r="C33" s="27"/>
      <c r="D33" s="27"/>
      <c r="E33" s="27"/>
      <c r="F33" s="27"/>
      <c r="G33" s="27"/>
      <c r="H33" s="27"/>
      <c r="I33" s="27"/>
      <c r="J33" s="27"/>
      <c r="K33" s="27"/>
      <c r="L33" s="27"/>
      <c r="M33" s="28"/>
      <c r="N33" s="62"/>
    </row>
    <row r="34">
      <c r="A34" s="62"/>
      <c r="B34" s="62"/>
      <c r="C34" s="62"/>
      <c r="D34" s="62"/>
      <c r="E34" s="62"/>
      <c r="F34" s="62"/>
      <c r="G34" s="62"/>
      <c r="H34" s="62"/>
      <c r="I34" s="62"/>
      <c r="J34" s="62"/>
      <c r="K34" s="62"/>
      <c r="L34" s="62"/>
      <c r="M34" s="62"/>
      <c r="N34" s="62"/>
    </row>
    <row r="35">
      <c r="A35" s="62"/>
      <c r="B35" s="62"/>
      <c r="C35" s="62"/>
      <c r="D35" s="62"/>
      <c r="E35" s="62"/>
      <c r="F35" s="62"/>
      <c r="G35" s="62"/>
      <c r="H35" s="62"/>
      <c r="I35" s="62"/>
      <c r="J35" s="62"/>
      <c r="K35" s="62"/>
      <c r="L35" s="62"/>
      <c r="M35" s="62"/>
      <c r="N35" s="62"/>
    </row>
    <row r="36">
      <c r="A36" s="62"/>
      <c r="B36" s="62"/>
      <c r="C36" s="62"/>
      <c r="D36" s="62"/>
      <c r="E36" s="62"/>
      <c r="F36" s="62"/>
      <c r="G36" s="62"/>
      <c r="H36" s="62"/>
      <c r="I36" s="62"/>
      <c r="J36" s="62"/>
      <c r="K36" s="62"/>
      <c r="L36" s="62"/>
      <c r="M36" s="62"/>
      <c r="N36" s="62"/>
    </row>
    <row r="37">
      <c r="A37" s="62"/>
      <c r="B37" s="62"/>
      <c r="C37" s="62"/>
      <c r="D37" s="62"/>
      <c r="E37" s="62"/>
      <c r="F37" s="62"/>
      <c r="G37" s="62"/>
      <c r="H37" s="62"/>
      <c r="I37" s="62"/>
      <c r="J37" s="62"/>
      <c r="K37" s="62"/>
      <c r="L37" s="62"/>
      <c r="M37" s="62"/>
      <c r="N37" s="62"/>
    </row>
    <row r="38">
      <c r="A38" s="62"/>
      <c r="B38" s="62"/>
      <c r="C38" s="62"/>
      <c r="D38" s="62"/>
      <c r="E38" s="62"/>
      <c r="F38" s="62"/>
      <c r="G38" s="62"/>
      <c r="H38" s="62"/>
      <c r="I38" s="62"/>
      <c r="J38" s="62"/>
      <c r="K38" s="62"/>
      <c r="L38" s="62"/>
      <c r="M38" s="62"/>
      <c r="N38" s="62"/>
    </row>
    <row r="39">
      <c r="A39" s="62"/>
      <c r="B39" s="62"/>
      <c r="C39" s="62"/>
      <c r="D39" s="62"/>
      <c r="E39" s="62"/>
      <c r="F39" s="62"/>
      <c r="G39" s="62"/>
      <c r="H39" s="62"/>
      <c r="I39" s="62"/>
      <c r="J39" s="62"/>
      <c r="K39" s="62"/>
      <c r="L39" s="62"/>
      <c r="M39" s="62"/>
      <c r="N39" s="62"/>
    </row>
    <row r="40">
      <c r="A40" s="62"/>
      <c r="B40" s="62"/>
      <c r="C40" s="62"/>
      <c r="D40" s="62"/>
      <c r="E40" s="62"/>
      <c r="F40" s="62"/>
      <c r="G40" s="62"/>
      <c r="H40" s="62"/>
      <c r="I40" s="62"/>
      <c r="J40" s="62"/>
      <c r="K40" s="62"/>
      <c r="L40" s="62"/>
      <c r="M40" s="62"/>
      <c r="N40" s="62"/>
    </row>
    <row r="41">
      <c r="A41" s="62"/>
      <c r="B41" s="62"/>
      <c r="C41" s="62"/>
      <c r="D41" s="62"/>
      <c r="E41" s="62"/>
      <c r="F41" s="62"/>
      <c r="G41" s="62"/>
      <c r="H41" s="62"/>
      <c r="I41" s="62"/>
      <c r="J41" s="62"/>
      <c r="K41" s="62"/>
      <c r="L41" s="62"/>
      <c r="M41" s="62"/>
      <c r="N41" s="62"/>
    </row>
    <row r="42">
      <c r="A42" s="62"/>
      <c r="B42" s="62"/>
      <c r="C42" s="62"/>
      <c r="D42" s="62"/>
      <c r="E42" s="62"/>
      <c r="F42" s="62"/>
      <c r="G42" s="62"/>
      <c r="H42" s="62"/>
      <c r="I42" s="62"/>
      <c r="J42" s="62"/>
      <c r="K42" s="62"/>
      <c r="L42" s="62"/>
      <c r="M42" s="62"/>
      <c r="N42" s="62"/>
    </row>
    <row r="43">
      <c r="A43" s="62"/>
      <c r="B43" s="62"/>
      <c r="C43" s="62"/>
      <c r="D43" s="62"/>
      <c r="E43" s="62"/>
      <c r="F43" s="62"/>
      <c r="G43" s="62"/>
      <c r="H43" s="62"/>
      <c r="I43" s="62"/>
      <c r="J43" s="62"/>
      <c r="K43" s="62"/>
      <c r="L43" s="62"/>
      <c r="M43" s="62"/>
      <c r="N43" s="62"/>
    </row>
    <row r="44">
      <c r="A44" s="62"/>
      <c r="B44" s="62"/>
      <c r="C44" s="62"/>
      <c r="D44" s="62"/>
      <c r="E44" s="62"/>
      <c r="F44" s="62"/>
      <c r="G44" s="62"/>
      <c r="H44" s="62"/>
      <c r="I44" s="62"/>
      <c r="J44" s="62"/>
      <c r="K44" s="62"/>
      <c r="L44" s="62"/>
      <c r="M44" s="62"/>
      <c r="N44" s="62"/>
    </row>
    <row r="45">
      <c r="A45" s="62"/>
      <c r="B45" s="62"/>
      <c r="C45" s="62"/>
      <c r="D45" s="62"/>
      <c r="E45" s="62"/>
      <c r="F45" s="62"/>
      <c r="G45" s="62"/>
      <c r="H45" s="62"/>
      <c r="I45" s="62"/>
      <c r="J45" s="62"/>
      <c r="K45" s="62"/>
      <c r="L45" s="62"/>
      <c r="M45" s="62"/>
      <c r="N45" s="62"/>
    </row>
    <row r="46">
      <c r="A46" s="62"/>
      <c r="B46" s="62"/>
      <c r="C46" s="62"/>
      <c r="D46" s="62"/>
      <c r="E46" s="62"/>
      <c r="F46" s="62"/>
      <c r="G46" s="62"/>
      <c r="H46" s="62"/>
      <c r="I46" s="62"/>
      <c r="J46" s="62"/>
      <c r="K46" s="62"/>
      <c r="L46" s="62"/>
      <c r="M46" s="62"/>
      <c r="N46" s="62"/>
    </row>
    <row r="47" ht="45.75" customHeight="1">
      <c r="A47" s="62"/>
      <c r="B47" s="62"/>
      <c r="C47" s="62"/>
      <c r="D47" s="62"/>
      <c r="E47" s="62"/>
      <c r="F47" s="62"/>
      <c r="G47" s="62"/>
      <c r="H47" s="62"/>
      <c r="I47" s="62"/>
      <c r="J47" s="62"/>
      <c r="K47" s="62"/>
      <c r="L47" s="62"/>
      <c r="M47" s="62"/>
      <c r="N47" s="62"/>
    </row>
    <row r="48">
      <c r="A48" s="62"/>
      <c r="B48" s="62"/>
      <c r="C48" s="62"/>
      <c r="D48" s="62"/>
      <c r="E48" s="62"/>
      <c r="F48" s="62"/>
      <c r="G48" s="62"/>
      <c r="H48" s="62"/>
      <c r="I48" s="62"/>
      <c r="J48" s="62"/>
      <c r="K48" s="62"/>
      <c r="L48" s="62"/>
      <c r="M48" s="62"/>
      <c r="N48" s="62"/>
    </row>
    <row r="49">
      <c r="A49" s="62"/>
      <c r="B49" s="62"/>
      <c r="C49" s="62"/>
      <c r="D49" s="62"/>
      <c r="E49" s="62"/>
      <c r="F49" s="62"/>
      <c r="G49" s="62"/>
      <c r="H49" s="62"/>
      <c r="I49" s="62"/>
      <c r="J49" s="62"/>
      <c r="K49" s="62"/>
      <c r="L49" s="62"/>
      <c r="M49" s="62"/>
      <c r="N49" s="62"/>
    </row>
    <row r="50">
      <c r="A50" s="62"/>
      <c r="B50" s="62"/>
      <c r="C50" s="62"/>
      <c r="D50" s="62"/>
      <c r="E50" s="62"/>
      <c r="F50" s="62"/>
      <c r="G50" s="62"/>
      <c r="H50" s="62"/>
      <c r="I50" s="62"/>
      <c r="J50" s="62"/>
      <c r="K50" s="62"/>
      <c r="L50" s="62"/>
      <c r="M50" s="62"/>
      <c r="N50" s="62"/>
    </row>
  </sheetData>
  <mergeCells count="5">
    <mergeCell ref="A1:J2"/>
    <mergeCell ref="K1:M2"/>
    <mergeCell ref="N1:N2"/>
    <mergeCell ref="B12:M12"/>
    <mergeCell ref="B33:M33"/>
  </mergeCells>
  <hyperlinks>
    <hyperlink r:id="rId1" ref="K1"/>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43"/>
  </cols>
  <sheetData>
    <row r="1" ht="15.0" customHeight="1">
      <c r="A1" s="3"/>
      <c r="B1" s="3"/>
      <c r="C1" s="3"/>
      <c r="D1" s="3"/>
      <c r="E1" s="3"/>
      <c r="F1" s="3"/>
      <c r="G1" s="3"/>
      <c r="H1" s="132"/>
      <c r="I1" s="133"/>
      <c r="J1" s="101"/>
      <c r="K1" s="101"/>
      <c r="L1" s="134"/>
      <c r="M1" s="3"/>
    </row>
    <row r="2">
      <c r="A2" s="135"/>
      <c r="B2" s="136"/>
      <c r="C2" s="136"/>
      <c r="D2" s="136"/>
      <c r="E2" s="136"/>
      <c r="F2" s="136"/>
      <c r="G2" s="136"/>
      <c r="H2" s="136"/>
      <c r="I2" s="137"/>
      <c r="L2" s="138"/>
      <c r="M2" s="135"/>
    </row>
    <row r="3">
      <c r="A3" s="139"/>
      <c r="B3" s="140" t="s">
        <v>115</v>
      </c>
      <c r="C3" s="141"/>
      <c r="D3" s="141"/>
      <c r="E3" s="141"/>
      <c r="F3" s="141"/>
      <c r="G3" s="141"/>
      <c r="H3" s="142"/>
      <c r="I3" s="137"/>
      <c r="L3" s="138"/>
      <c r="M3" s="80"/>
    </row>
    <row r="4">
      <c r="A4" s="139"/>
      <c r="B4" s="143"/>
      <c r="H4" s="144"/>
      <c r="I4" s="137"/>
      <c r="L4" s="138"/>
      <c r="M4" s="80"/>
    </row>
    <row r="5">
      <c r="A5" s="139"/>
      <c r="B5" s="145"/>
      <c r="C5" s="27"/>
      <c r="D5" s="27"/>
      <c r="E5" s="27"/>
      <c r="F5" s="27"/>
      <c r="G5" s="27"/>
      <c r="H5" s="146"/>
      <c r="I5" s="137"/>
      <c r="L5" s="138"/>
      <c r="M5" s="80"/>
    </row>
    <row r="6">
      <c r="A6" s="139"/>
      <c r="B6" s="147" t="s">
        <v>116</v>
      </c>
      <c r="H6" s="144"/>
      <c r="I6" s="137"/>
      <c r="L6" s="138"/>
      <c r="M6" s="80"/>
    </row>
    <row r="7">
      <c r="A7" s="139"/>
      <c r="B7" s="143"/>
      <c r="H7" s="144"/>
      <c r="I7" s="137"/>
      <c r="L7" s="138"/>
      <c r="M7" s="80"/>
    </row>
    <row r="8">
      <c r="A8" s="139"/>
      <c r="B8" s="143"/>
      <c r="H8" s="144"/>
      <c r="I8" s="137"/>
      <c r="L8" s="138"/>
      <c r="M8" s="80"/>
    </row>
    <row r="9">
      <c r="A9" s="139"/>
      <c r="B9" s="143"/>
      <c r="H9" s="144"/>
      <c r="I9" s="137"/>
      <c r="L9" s="138"/>
      <c r="M9" s="80"/>
    </row>
    <row r="10">
      <c r="A10" s="139"/>
      <c r="B10" s="143"/>
      <c r="H10" s="144"/>
      <c r="I10" s="137"/>
      <c r="L10" s="138"/>
      <c r="M10" s="80"/>
    </row>
    <row r="11">
      <c r="A11" s="139"/>
      <c r="B11" s="143"/>
      <c r="H11" s="144"/>
      <c r="I11" s="137"/>
      <c r="L11" s="138"/>
      <c r="M11" s="80"/>
    </row>
    <row r="12">
      <c r="A12" s="139"/>
      <c r="B12" s="143"/>
      <c r="H12" s="144"/>
      <c r="I12" s="137"/>
      <c r="L12" s="138"/>
      <c r="M12" s="80"/>
    </row>
    <row r="13">
      <c r="A13" s="139"/>
      <c r="B13" s="143"/>
      <c r="H13" s="144"/>
      <c r="I13" s="137"/>
      <c r="L13" s="138"/>
      <c r="M13" s="80"/>
    </row>
    <row r="14">
      <c r="A14" s="139"/>
      <c r="B14" s="143"/>
      <c r="H14" s="144"/>
      <c r="I14" s="137"/>
      <c r="L14" s="138"/>
      <c r="M14" s="80"/>
    </row>
    <row r="15">
      <c r="A15" s="139"/>
      <c r="B15" s="143"/>
      <c r="H15" s="144"/>
      <c r="I15" s="137"/>
      <c r="L15" s="138"/>
      <c r="M15" s="80"/>
    </row>
    <row r="16">
      <c r="A16" s="139"/>
      <c r="B16" s="148"/>
      <c r="C16" s="149"/>
      <c r="D16" s="149"/>
      <c r="E16" s="149"/>
      <c r="F16" s="149"/>
      <c r="G16" s="149"/>
      <c r="H16" s="150"/>
      <c r="I16" s="137"/>
      <c r="L16" s="138"/>
      <c r="M16" s="80"/>
    </row>
    <row r="17" ht="18.75" customHeight="1">
      <c r="A17" s="80"/>
      <c r="B17" s="151" t="s">
        <v>117</v>
      </c>
      <c r="I17" s="137"/>
      <c r="L17" s="138"/>
      <c r="M17" s="80"/>
    </row>
    <row r="18" ht="16.5" customHeight="1">
      <c r="A18" s="80"/>
      <c r="I18" s="152"/>
      <c r="J18" s="32"/>
      <c r="K18" s="32"/>
      <c r="L18" s="153"/>
      <c r="M18" s="80"/>
    </row>
    <row r="19">
      <c r="A19" s="80"/>
      <c r="I19" s="80"/>
      <c r="J19" s="80"/>
      <c r="K19" s="80"/>
      <c r="L19" s="80"/>
      <c r="M19" s="80"/>
    </row>
    <row r="20">
      <c r="A20" s="80"/>
      <c r="B20" s="154"/>
      <c r="C20" s="154"/>
      <c r="D20" s="154"/>
      <c r="E20" s="154"/>
      <c r="F20" s="154"/>
      <c r="G20" s="154"/>
      <c r="H20" s="154"/>
      <c r="I20" s="154"/>
      <c r="J20" s="154"/>
      <c r="K20" s="154"/>
      <c r="L20" s="154"/>
      <c r="M20" s="80"/>
    </row>
    <row r="21">
      <c r="A21" s="80"/>
      <c r="B21" s="155"/>
      <c r="C21" s="155"/>
      <c r="D21" s="155"/>
      <c r="E21" s="155"/>
      <c r="F21" s="155"/>
      <c r="G21" s="155"/>
      <c r="H21" s="155"/>
      <c r="I21" s="155"/>
      <c r="J21" s="155"/>
      <c r="K21" s="155"/>
      <c r="L21" s="155"/>
      <c r="M21" s="80"/>
    </row>
    <row r="22">
      <c r="A22" s="139"/>
      <c r="B22" s="156" t="s">
        <v>118</v>
      </c>
      <c r="C22" s="157"/>
      <c r="D22" s="157"/>
      <c r="E22" s="157"/>
      <c r="F22" s="157"/>
      <c r="G22" s="157"/>
      <c r="H22" s="157"/>
      <c r="I22" s="157"/>
      <c r="J22" s="157"/>
      <c r="K22" s="157"/>
      <c r="L22" s="158"/>
      <c r="M22" s="159"/>
    </row>
    <row r="23">
      <c r="A23" s="139"/>
      <c r="B23" s="160"/>
      <c r="L23" s="161"/>
      <c r="M23" s="159"/>
    </row>
    <row r="24">
      <c r="A24" s="139"/>
      <c r="B24" s="162"/>
      <c r="C24" s="163"/>
      <c r="D24" s="163"/>
      <c r="E24" s="163"/>
      <c r="F24" s="163"/>
      <c r="G24" s="163"/>
      <c r="H24" s="163"/>
      <c r="I24" s="163"/>
      <c r="J24" s="163"/>
      <c r="K24" s="163"/>
      <c r="L24" s="164"/>
      <c r="M24" s="159"/>
    </row>
    <row r="25" ht="21.0" customHeight="1">
      <c r="A25" s="139"/>
      <c r="B25" s="165"/>
      <c r="C25" s="101"/>
      <c r="D25" s="101"/>
      <c r="E25" s="101"/>
      <c r="F25" s="103"/>
      <c r="H25" s="166"/>
      <c r="I25" s="101"/>
      <c r="J25" s="101"/>
      <c r="K25" s="101"/>
      <c r="L25" s="103"/>
      <c r="M25" s="159"/>
    </row>
    <row r="26" ht="21.0" customHeight="1">
      <c r="A26" s="139"/>
      <c r="B26" s="137"/>
      <c r="F26" s="167"/>
      <c r="H26" s="137"/>
      <c r="L26" s="167"/>
      <c r="M26" s="159"/>
    </row>
    <row r="27" ht="21.0" customHeight="1">
      <c r="A27" s="139"/>
      <c r="B27" s="137"/>
      <c r="F27" s="167"/>
      <c r="H27" s="137"/>
      <c r="L27" s="167"/>
      <c r="M27" s="159"/>
    </row>
    <row r="28" ht="21.0" customHeight="1">
      <c r="A28" s="139"/>
      <c r="B28" s="137"/>
      <c r="F28" s="167"/>
      <c r="H28" s="137"/>
      <c r="L28" s="167"/>
      <c r="M28" s="159"/>
    </row>
    <row r="29" ht="21.0" customHeight="1">
      <c r="A29" s="139"/>
      <c r="B29" s="137"/>
      <c r="F29" s="167"/>
      <c r="H29" s="137"/>
      <c r="L29" s="167"/>
      <c r="M29" s="159"/>
    </row>
    <row r="30" ht="21.0" customHeight="1">
      <c r="A30" s="139"/>
      <c r="B30" s="137"/>
      <c r="F30" s="167"/>
      <c r="H30" s="137"/>
      <c r="L30" s="167"/>
      <c r="M30" s="159"/>
    </row>
    <row r="31" ht="21.0" customHeight="1">
      <c r="A31" s="139"/>
      <c r="B31" s="137"/>
      <c r="F31" s="167"/>
      <c r="H31" s="137"/>
      <c r="L31" s="167"/>
      <c r="M31" s="159"/>
    </row>
    <row r="32">
      <c r="A32" s="139"/>
      <c r="B32" s="137"/>
      <c r="F32" s="167"/>
      <c r="G32" s="168"/>
      <c r="H32" s="137"/>
      <c r="L32" s="167"/>
      <c r="M32" s="159"/>
    </row>
    <row r="33">
      <c r="A33" s="139"/>
      <c r="B33" s="137"/>
      <c r="F33" s="167"/>
      <c r="G33" s="168"/>
      <c r="H33" s="137"/>
      <c r="L33" s="167"/>
      <c r="M33" s="159"/>
    </row>
    <row r="34">
      <c r="A34" s="139"/>
      <c r="B34" s="137"/>
      <c r="F34" s="167"/>
      <c r="G34" s="168"/>
      <c r="H34" s="137"/>
      <c r="L34" s="167"/>
      <c r="M34" s="159"/>
    </row>
    <row r="35">
      <c r="A35" s="139"/>
      <c r="B35" s="104"/>
      <c r="C35" s="27"/>
      <c r="D35" s="27"/>
      <c r="E35" s="27"/>
      <c r="F35" s="28"/>
      <c r="G35" s="168"/>
      <c r="H35" s="104"/>
      <c r="I35" s="27"/>
      <c r="J35" s="27"/>
      <c r="K35" s="27"/>
      <c r="L35" s="28"/>
      <c r="M35" s="159"/>
    </row>
    <row r="36">
      <c r="A36" s="80"/>
      <c r="B36" s="169" t="s">
        <v>119</v>
      </c>
      <c r="F36" s="138"/>
      <c r="G36" s="80"/>
      <c r="H36" s="170" t="s">
        <v>120</v>
      </c>
      <c r="L36" s="138"/>
      <c r="M36" s="80"/>
    </row>
    <row r="37">
      <c r="A37" s="80"/>
      <c r="B37" s="171"/>
      <c r="F37" s="138"/>
      <c r="G37" s="80"/>
      <c r="H37" s="171"/>
      <c r="L37" s="138"/>
      <c r="M37" s="80"/>
    </row>
    <row r="38">
      <c r="A38" s="80"/>
      <c r="B38" s="172"/>
      <c r="C38" s="32"/>
      <c r="D38" s="32"/>
      <c r="E38" s="32"/>
      <c r="F38" s="153"/>
      <c r="G38" s="80"/>
      <c r="H38" s="172"/>
      <c r="I38" s="32"/>
      <c r="J38" s="32"/>
      <c r="K38" s="32"/>
      <c r="L38" s="153"/>
      <c r="M38" s="80"/>
    </row>
  </sheetData>
  <mergeCells count="10">
    <mergeCell ref="B25:F35"/>
    <mergeCell ref="B36:F38"/>
    <mergeCell ref="I1:L18"/>
    <mergeCell ref="B3:H5"/>
    <mergeCell ref="B6:H16"/>
    <mergeCell ref="B17:H19"/>
    <mergeCell ref="B22:L24"/>
    <mergeCell ref="G25:G31"/>
    <mergeCell ref="H25:L35"/>
    <mergeCell ref="H36:L38"/>
  </mergeCells>
  <hyperlinks>
    <hyperlink r:id="rId1" ref="B17"/>
    <hyperlink r:id="rId2" ref="B36"/>
    <hyperlink r:id="rId3" ref="H36"/>
  </hyperlinks>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28.43"/>
  </cols>
  <sheetData>
    <row r="1">
      <c r="A1" s="173" t="s">
        <v>121</v>
      </c>
      <c r="B1" s="174">
        <v>0.0</v>
      </c>
      <c r="C1" s="174">
        <v>1.0</v>
      </c>
      <c r="D1" s="174">
        <v>2.0</v>
      </c>
      <c r="E1" s="174">
        <v>3.0</v>
      </c>
      <c r="F1" s="174">
        <v>4.0</v>
      </c>
      <c r="G1" s="174">
        <v>5.0</v>
      </c>
    </row>
    <row r="2">
      <c r="A2" s="173" t="s">
        <v>122</v>
      </c>
      <c r="B2" s="174">
        <v>1.0</v>
      </c>
      <c r="C2" s="174">
        <v>2.0</v>
      </c>
      <c r="D2" s="174">
        <v>3.0</v>
      </c>
      <c r="E2" s="174">
        <v>4.0</v>
      </c>
      <c r="F2" s="174">
        <v>5.0</v>
      </c>
      <c r="G2" s="173"/>
    </row>
    <row r="3">
      <c r="A3" s="173" t="s">
        <v>123</v>
      </c>
      <c r="B3" s="173" t="s">
        <v>124</v>
      </c>
      <c r="C3" s="173" t="s">
        <v>89</v>
      </c>
      <c r="D3" s="173" t="s">
        <v>79</v>
      </c>
      <c r="E3" s="173"/>
      <c r="F3" s="173"/>
      <c r="G3" s="173"/>
    </row>
    <row r="4">
      <c r="A4" s="175" t="s">
        <v>125</v>
      </c>
      <c r="B4" s="176">
        <v>36892.0</v>
      </c>
      <c r="C4" s="176">
        <v>73051.0</v>
      </c>
    </row>
    <row r="5">
      <c r="A5" s="175" t="s">
        <v>126</v>
      </c>
      <c r="B5" s="177" t="str">
        <f>IF('2. Definições'!C16&lt;&gt;"",'2. Definições'!C16,"")</f>
        <v>Exemplo: Triagem de Currículos</v>
      </c>
      <c r="C5" s="178">
        <f>'4. Análises'!E15</f>
        <v>9</v>
      </c>
    </row>
    <row r="6">
      <c r="A6" s="175" t="s">
        <v>126</v>
      </c>
      <c r="B6" s="177" t="str">
        <f>IF('2. Definições'!C18&lt;&gt;"",'2. Definições'!C18,"")</f>
        <v>Exemplo: Teste de inglês</v>
      </c>
      <c r="C6" s="178">
        <f>'4. Análises'!E17</f>
        <v>7</v>
      </c>
    </row>
    <row r="7">
      <c r="A7" s="175" t="s">
        <v>126</v>
      </c>
      <c r="B7" s="177" t="str">
        <f>IF('2. Definições'!C20&lt;&gt;"",'2. Definições'!C20,"")</f>
        <v>Exemplo: Entrevista</v>
      </c>
      <c r="C7" s="178">
        <f>'4. Análises'!E19</f>
        <v>5</v>
      </c>
    </row>
    <row r="8">
      <c r="A8" s="175" t="s">
        <v>126</v>
      </c>
      <c r="B8" s="177" t="str">
        <f>IF('2. Definições'!C22&lt;&gt;"",'2. Definições'!C22,"")</f>
        <v>Exemplo: Contratação</v>
      </c>
      <c r="C8" s="178">
        <f>'4. Análises'!E21</f>
        <v>2</v>
      </c>
    </row>
    <row r="9">
      <c r="A9" s="175" t="s">
        <v>126</v>
      </c>
      <c r="B9" s="178" t="str">
        <f>IF('2. Definições'!C24&lt;&gt;"",'2. Definições'!C24,"")</f>
        <v/>
      </c>
      <c r="C9" s="178">
        <f>'4. Análises'!E23</f>
        <v>0</v>
      </c>
    </row>
    <row r="10">
      <c r="A10" s="175" t="s">
        <v>126</v>
      </c>
      <c r="B10" s="178" t="str">
        <f>IF('2. Definições'!C26&lt;&gt;"",'2. Definições'!C26,"")</f>
        <v/>
      </c>
      <c r="C10" s="178">
        <f>'4. Análises'!E25</f>
        <v>0</v>
      </c>
    </row>
    <row r="11">
      <c r="A11" s="175" t="s">
        <v>126</v>
      </c>
      <c r="B11" s="178" t="str">
        <f>IF('2. Definições'!C28&lt;&gt;"",'2. Definições'!C28,"")</f>
        <v/>
      </c>
      <c r="C11" s="178">
        <f>'4. Análises'!E27</f>
        <v>0</v>
      </c>
    </row>
    <row r="12">
      <c r="A12" s="175" t="s">
        <v>126</v>
      </c>
      <c r="B12" s="178" t="str">
        <f>IF('2. Definições'!C30&lt;&gt;"",'2. Definições'!C30,"")</f>
        <v/>
      </c>
      <c r="C12" s="178">
        <f>'4. Análises'!E29</f>
        <v>0</v>
      </c>
    </row>
    <row r="13">
      <c r="A13" s="175" t="s">
        <v>127</v>
      </c>
      <c r="B13" s="175">
        <f>'2. Definições'!I35</f>
        <v>4</v>
      </c>
      <c r="C13" s="175">
        <f>'2. Definições'!I37</f>
        <v>5</v>
      </c>
      <c r="D13" s="175">
        <f>'2. Definições'!I39</f>
        <v>3</v>
      </c>
      <c r="E13" s="175">
        <f>'2. Definições'!I41</f>
        <v>4</v>
      </c>
      <c r="F13" s="175">
        <f>'2. Definições'!I43</f>
        <v>3</v>
      </c>
      <c r="G13" s="175" t="str">
        <f>'2. Definições'!I45</f>
        <v/>
      </c>
      <c r="H13" s="175" t="str">
        <f>'2. Definições'!I47</f>
        <v/>
      </c>
      <c r="I13" s="175" t="str">
        <f>'2. Definições'!I49</f>
        <v/>
      </c>
    </row>
    <row r="14">
      <c r="A14" s="175" t="s">
        <v>128</v>
      </c>
      <c r="B14" s="175">
        <v>5.0</v>
      </c>
      <c r="C14" s="175">
        <v>5.0</v>
      </c>
      <c r="D14" s="175">
        <v>5.0</v>
      </c>
      <c r="E14" s="175">
        <v>5.0</v>
      </c>
      <c r="F14" s="175">
        <v>5.0</v>
      </c>
      <c r="G14" s="175">
        <v>5.0</v>
      </c>
      <c r="H14" s="175">
        <v>5.0</v>
      </c>
      <c r="I14" s="175">
        <v>5.0</v>
      </c>
    </row>
    <row r="15">
      <c r="B15" s="175">
        <f t="shared" ref="B15:I15" si="1">B13*B14</f>
        <v>20</v>
      </c>
      <c r="C15" s="175">
        <f t="shared" si="1"/>
        <v>25</v>
      </c>
      <c r="D15" s="175">
        <f t="shared" si="1"/>
        <v>15</v>
      </c>
      <c r="E15" s="175">
        <f t="shared" si="1"/>
        <v>20</v>
      </c>
      <c r="F15" s="175">
        <f t="shared" si="1"/>
        <v>15</v>
      </c>
      <c r="G15" s="175">
        <f t="shared" si="1"/>
        <v>0</v>
      </c>
      <c r="H15" s="175">
        <f t="shared" si="1"/>
        <v>0</v>
      </c>
      <c r="I15" s="175">
        <f t="shared" si="1"/>
        <v>0</v>
      </c>
      <c r="J15" s="175">
        <f>SUM(B15:I15)</f>
        <v>95</v>
      </c>
    </row>
    <row r="16">
      <c r="A16" s="175" t="s">
        <v>129</v>
      </c>
      <c r="B16" s="177" t="str">
        <f>IF('2. Definições'!$C$35&lt;&gt;"",'2. Definições'!$C$35,"")</f>
        <v>Exemplo: Relevância do currículo</v>
      </c>
      <c r="C16" s="179">
        <f>IF('4. Análises'!L15&lt;&gt;"–",'4. Análises'!L15,"")</f>
        <v>3.222222222</v>
      </c>
    </row>
    <row r="17">
      <c r="A17" s="175" t="s">
        <v>129</v>
      </c>
      <c r="B17" s="177" t="str">
        <f>IF('2. Definições'!$C$37&lt;&gt;"",'2. Definições'!$C$37,"")</f>
        <v>Exemplo: Inovação</v>
      </c>
      <c r="C17" s="179">
        <f>IF('4. Análises'!L17&lt;&gt;"–",'4. Análises'!L17,"")</f>
        <v>2.111111111</v>
      </c>
    </row>
    <row r="18">
      <c r="A18" s="175" t="s">
        <v>129</v>
      </c>
      <c r="B18" s="177" t="str">
        <f>IF('2. Definições'!$C$39&lt;&gt;"",'2. Definições'!$C$39,"")</f>
        <v>Exemplo: Protividade</v>
      </c>
      <c r="C18" s="179">
        <f>IF('4. Análises'!L19&lt;&gt;"–",'4. Análises'!L19,"")</f>
        <v>3.666666667</v>
      </c>
    </row>
    <row r="19">
      <c r="A19" s="175" t="s">
        <v>129</v>
      </c>
      <c r="B19" s="177" t="str">
        <f>IF('2. Definições'!$C$41&lt;&gt;"",'2. Definições'!$C$41,"")</f>
        <v>Exemplo: Organização</v>
      </c>
      <c r="C19" s="179">
        <f>IF('4. Análises'!L21&lt;&gt;"–",'4. Análises'!L21,"")</f>
        <v>2.777777778</v>
      </c>
    </row>
    <row r="20">
      <c r="A20" s="175" t="s">
        <v>129</v>
      </c>
      <c r="B20" s="177" t="str">
        <f>IF('2. Definições'!$C$43&lt;&gt;"",'2. Definições'!$C$43,"")</f>
        <v>Exemplo: Trabalho em equipe</v>
      </c>
      <c r="C20" s="179">
        <f>IF('4. Análises'!L23&lt;&gt;"–",'4. Análises'!L23,"")</f>
        <v>3.222222222</v>
      </c>
    </row>
    <row r="21">
      <c r="A21" s="175" t="s">
        <v>129</v>
      </c>
      <c r="B21" s="177" t="str">
        <f>IF('2. Definições'!$C$45&lt;&gt;"",'2. Definições'!$C$45,"")</f>
        <v/>
      </c>
      <c r="C21" s="180" t="str">
        <f>IF('4. Análises'!L25&lt;&gt;"–",'4. Análises'!L25,"")</f>
        <v/>
      </c>
    </row>
    <row r="22">
      <c r="A22" s="175" t="s">
        <v>129</v>
      </c>
      <c r="B22" s="177" t="str">
        <f>IF('2. Definições'!$C$47&lt;&gt;"",'2. Definições'!$C$47,"")</f>
        <v/>
      </c>
      <c r="C22" s="180" t="str">
        <f>IF('4. Análises'!L27&lt;&gt;"–",'4. Análises'!L27,"")</f>
        <v/>
      </c>
    </row>
    <row r="23">
      <c r="A23" s="175" t="s">
        <v>129</v>
      </c>
      <c r="B23" s="177" t="str">
        <f>IF('2. Definições'!$C$49&lt;&gt;"",'2. Definições'!$C$49,"")</f>
        <v/>
      </c>
      <c r="C23" s="180" t="str">
        <f>IF('4. Análises'!L29&lt;&gt;"–",'4. Análises'!L29,"")</f>
        <v/>
      </c>
    </row>
    <row r="24">
      <c r="B24" s="175" t="s">
        <v>130</v>
      </c>
      <c r="C24" s="180">
        <f>IF('4. Análises'!L30&lt;&gt;"–",'4. Análises'!L30*5,"")</f>
        <v>2.906432749</v>
      </c>
    </row>
  </sheetData>
  <drawing r:id="rId1"/>
</worksheet>
</file>